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สถิติลงเว็บไซต์\เริ่มใหม่\7. ก.ค.2562\"/>
    </mc:Choice>
  </mc:AlternateContent>
  <bookViews>
    <workbookView xWindow="0" yWindow="0" windowWidth="17970" windowHeight="6060" activeTab="2"/>
  </bookViews>
  <sheets>
    <sheet name="ก.ค.62" sheetId="7" r:id="rId1"/>
    <sheet name="ต.ค.-ก.ค.62" sheetId="8" r:id="rId2"/>
    <sheet name="ขาออก กค 62" sheetId="9" r:id="rId3"/>
    <sheet name="ขาเข้าตค61-กค62" sheetId="10" r:id="rId4"/>
    <sheet name="ขาเข้า กค62" sheetId="1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9" l="1"/>
  <c r="J57" i="9" s="1"/>
  <c r="I56" i="9"/>
  <c r="I57" i="9" s="1"/>
  <c r="E16" i="9"/>
  <c r="E17" i="9" s="1"/>
  <c r="D16" i="9"/>
  <c r="D17" i="9" s="1"/>
  <c r="F17" i="11" l="1"/>
  <c r="F16" i="11" s="1"/>
  <c r="E17" i="11"/>
  <c r="D17" i="11"/>
  <c r="F15" i="11"/>
  <c r="E15" i="11"/>
  <c r="E16" i="11" s="1"/>
  <c r="D15" i="11"/>
  <c r="D16" i="11" s="1"/>
  <c r="G13" i="11"/>
  <c r="G12" i="11"/>
  <c r="F17" i="10"/>
  <c r="F16" i="10" s="1"/>
  <c r="E17" i="10"/>
  <c r="D17" i="10"/>
  <c r="D16" i="10" s="1"/>
  <c r="F15" i="10"/>
  <c r="E15" i="10"/>
  <c r="E16" i="10" s="1"/>
  <c r="D15" i="10"/>
  <c r="J17" i="8" l="1"/>
  <c r="J18" i="8" s="1"/>
  <c r="I17" i="8"/>
  <c r="I18" i="8" s="1"/>
  <c r="E17" i="8"/>
  <c r="E18" i="8" s="1"/>
  <c r="D17" i="8"/>
  <c r="D18" i="8" s="1"/>
  <c r="F18" i="7"/>
  <c r="E18" i="7"/>
  <c r="K17" i="7"/>
  <c r="K18" i="7" s="1"/>
  <c r="J17" i="7"/>
  <c r="J18" i="7" s="1"/>
</calcChain>
</file>

<file path=xl/sharedStrings.xml><?xml version="1.0" encoding="utf-8"?>
<sst xmlns="http://schemas.openxmlformats.org/spreadsheetml/2006/main" count="273" uniqueCount="169">
  <si>
    <t>ด่านศุลกากรช่องเม็ก</t>
  </si>
  <si>
    <t>ผ่านแดนเข้า</t>
  </si>
  <si>
    <t>ผ่านแดนออก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</si>
  <si>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</si>
  <si>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</si>
  <si>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</si>
  <si>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</si>
  <si>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ชนิดสินค้า</t>
  </si>
  <si>
    <t>พิกัด</t>
  </si>
  <si>
    <t>น้ำหนัก (ตัน)</t>
  </si>
  <si>
    <t>มูลค่า (บาท)</t>
  </si>
  <si>
    <t>มูลค่า(บาท)</t>
  </si>
  <si>
    <t>09011110</t>
  </si>
  <si>
    <t>เบียร์</t>
  </si>
  <si>
    <t>สายไฟ</t>
  </si>
  <si>
    <t>ปลายข้าวเหนียว</t>
  </si>
  <si>
    <t>บุหรี่</t>
  </si>
  <si>
    <t>หม้อแปลงไฟฟ้า</t>
  </si>
  <si>
    <t>ฉนวนลูกถ้วยแก้ว</t>
  </si>
  <si>
    <t>ปลายข้าว</t>
  </si>
  <si>
    <t>กระเบื้องปูพื้นและติดผนัง</t>
  </si>
  <si>
    <t>แป้งมันสำปะหลัง(INV.03-TW-2019)</t>
  </si>
  <si>
    <t>เครื่องกำเนิดไฟฟ้า,กังหันพร้อมอุปกรณ์</t>
  </si>
  <si>
    <t>อุปกรณ์ไฟฟ้าสำหรับตัดต่อวงจรไฟฟ้า</t>
  </si>
  <si>
    <t>เฟอร์นิเจอร์ไม้ดู่</t>
  </si>
  <si>
    <t>ออโต้ทรานฟอร์มเมอร์พร้อมอุปกรณ์</t>
  </si>
  <si>
    <t>อุปกรณ์ใช้ในโรงพยาบาล</t>
  </si>
  <si>
    <t>เครื่องมือสำหรับย่อยหิน</t>
  </si>
  <si>
    <t>รวมสินค้าผ่านแดนขาเข้า 10 อันดับ</t>
  </si>
  <si>
    <t>รวมสินค้าผ่านแดนขาออก 10 อันดับ</t>
  </si>
  <si>
    <t>อื่นๆ</t>
  </si>
  <si>
    <t xml:space="preserve"> </t>
  </si>
  <si>
    <t xml:space="preserve">           รวมทั้งสิ้น</t>
  </si>
  <si>
    <t>รวมทั้งสิ้น</t>
  </si>
  <si>
    <t>เมล็ดกาแฟดิบ</t>
  </si>
  <si>
    <t>ชิ้นส่วนเฟอร์นิเจอร์ไม้ดู่,ชิ้นส่วนเฟอร์นิเจอร์สัก,แต้ฮ้อ</t>
  </si>
  <si>
    <t>รถยนต์ใหม่</t>
  </si>
  <si>
    <t>เครื่องปรับอากาศ</t>
  </si>
  <si>
    <t>ยาง</t>
  </si>
  <si>
    <t xml:space="preserve">            รวมทั้งสิ้น</t>
  </si>
  <si>
    <t xml:space="preserve">มูลค่าสินค้าผ่านแดนสูงสุด  10  อันดับ </t>
  </si>
  <si>
    <t>อุปกรณ์และเครื่องใช้ในการสำรวจ</t>
  </si>
  <si>
    <t>เครน</t>
  </si>
  <si>
    <t>มอลต์</t>
  </si>
  <si>
    <t>เครื่อง และ อุปกรณ์สำหรับการออกกำลังกายทั่วไป กายกรรม หรือ กรีฑา</t>
  </si>
  <si>
    <t>เครื่องมือช่างและเครื่องมือที่ใช้ในบ้าน</t>
  </si>
  <si>
    <t>เครื่องจักรตอกเสาเข็ม</t>
  </si>
  <si>
    <t>เครื่องจักรสำหรับขุดเจาะ</t>
  </si>
  <si>
    <t>ท่อเหล็ก</t>
  </si>
  <si>
    <t>กาแฟสำเร็จรูป</t>
  </si>
  <si>
    <t>ปีงบประมาณ 2562   เดือน กรกฎาคม  2562</t>
  </si>
  <si>
    <t>85043199</t>
  </si>
  <si>
    <t>ทรานฟอร์มเมอร์พร้อมอุปกรณ์</t>
  </si>
  <si>
    <t>85042199</t>
  </si>
  <si>
    <t>กระเบื้องเซรามิค</t>
  </si>
  <si>
    <t>หัวรถจักรพร้อมอุปกรณ์</t>
  </si>
  <si>
    <t>86029000</t>
  </si>
  <si>
    <t>เครื่องขุดเจาะพร้อมอุกรณ์</t>
  </si>
  <si>
    <t>84304990</t>
  </si>
  <si>
    <t>ข้าวหอมมะลิลาว</t>
  </si>
  <si>
    <t>10063040</t>
  </si>
  <si>
    <t>รองเท้าและอุปกรณ์อื่นๆ</t>
  </si>
  <si>
    <t>เสื้อผ้า (มีกระโปรงและเสื้อ)</t>
  </si>
  <si>
    <t>62044300</t>
  </si>
  <si>
    <t>น้ำมันหล่อลื่น</t>
  </si>
  <si>
    <t>95069100</t>
  </si>
  <si>
    <t>เครื่องจักรสำหรับผลิตกระดาษ พร้อมอุปกรณ์ครบชุด</t>
  </si>
  <si>
    <t>กาแฟสำเร็จรูปและผลไม้อบแห้ง(INV.IV19060004)</t>
  </si>
  <si>
    <t>09011290</t>
  </si>
  <si>
    <t xml:space="preserve">                       จำนวนใบขนผ่านแดนเข้า 40  ใบขน  จำนวนรถบรรทุก 134 คัน</t>
  </si>
  <si>
    <t>จำนวนใบขนผ่านแดนเข้า 40 ใบขน จำนวนรถบรรทุก 134 คัน</t>
  </si>
  <si>
    <t xml:space="preserve">                จำนวนใบขนผ่านแดนออก  108 ใบขน  จำนวนรถบรรทุก 169 คัน</t>
  </si>
  <si>
    <t xml:space="preserve"> ไตรมาสที่ 1 ปีงบประมาณ 2562   (เดือน ตุลาคม 61- กรกฎาคม 62)</t>
  </si>
  <si>
    <t>จำนวนใบขนผ่านแดนเข้า 400  ใบขน จำนวนรถบรรทุก 258 คัน</t>
  </si>
  <si>
    <t xml:space="preserve">  มูลค่าสินค้าผ่านแดนสูงสุด  10  อันดับ จำนวนรถบรรทุก</t>
  </si>
  <si>
    <t xml:space="preserve">              จำนวนใบขนผ่านแดนออก  770   ใบขน จำนวนรถบรรทุก 340 คัน</t>
  </si>
  <si>
    <t>สินค้าส่งออก ด่านศุลกากรช่องเม็ก</t>
  </si>
  <si>
    <t xml:space="preserve">สินค้าส่งออกสูงสุด  10  อันดับ </t>
  </si>
  <si>
    <t>ปีงบประมาณ 2562</t>
  </si>
  <si>
    <t>ปีงบประมาณ 2562   (เดือน กรกฎาคม 2562)</t>
  </si>
  <si>
    <t>ประจำเดือนกรกฎาคม  2562</t>
  </si>
  <si>
    <t>ลำดับที่</t>
  </si>
  <si>
    <t xml:space="preserve">น้ำหนัก </t>
  </si>
  <si>
    <t>พิกัด8 หลัก</t>
  </si>
  <si>
    <t>สินค้า</t>
  </si>
  <si>
    <t>น้ำหนัก</t>
  </si>
  <si>
    <t>มูลค่า</t>
  </si>
  <si>
    <t>น้ำมันดีเชลหมุนเร็ว</t>
  </si>
  <si>
    <t>น้ำมันเบนซินไร้สารตะกั่ว</t>
  </si>
  <si>
    <t>พลังงานไฟฟ้า</t>
  </si>
  <si>
    <t>น้ำมันเตา</t>
  </si>
  <si>
    <t>น้ำผลไม้</t>
  </si>
  <si>
    <t>น้ำมันเครื่อง</t>
  </si>
  <si>
    <t>น้ำมันเบนชิน</t>
  </si>
  <si>
    <t>ผงชูรส</t>
  </si>
  <si>
    <t>ปูนซีเมนต์</t>
  </si>
  <si>
    <t>รถยนต์นั่งกระบะ</t>
  </si>
  <si>
    <t>รวม</t>
  </si>
  <si>
    <t>กาแฟปรุงสำเร็จรูป</t>
  </si>
  <si>
    <t>ปุ๋ยเคมี</t>
  </si>
  <si>
    <t>รวมทั้งหมด</t>
  </si>
  <si>
    <t>อาหารหมู</t>
  </si>
  <si>
    <t>แบตเตอรี่ GS</t>
  </si>
  <si>
    <t>อาหารไก่</t>
  </si>
  <si>
    <t>นมถั่วเหลือง</t>
  </si>
  <si>
    <t>ซอสปรุงรส</t>
  </si>
  <si>
    <t>น้ำตาลทรายขาว</t>
  </si>
  <si>
    <t>ถุงพลาสติก</t>
  </si>
  <si>
    <t>บะหมี่กึ่งสำเร็จรูป</t>
  </si>
  <si>
    <t>นมกล่อง</t>
  </si>
  <si>
    <t>กะทิกล่อง</t>
  </si>
  <si>
    <t>ขนม</t>
  </si>
  <si>
    <t>ผ้าอ้อม</t>
  </si>
  <si>
    <t>ปีงบประมาณ 2562   (เดือนตุลาคม 61 - กรกฎาคม 2562)</t>
  </si>
  <si>
    <t>เครื่องรับโทรทัศน์</t>
  </si>
  <si>
    <t>กระเบื้อง</t>
  </si>
  <si>
    <t>มูลค่า (ล้านบาท)</t>
  </si>
  <si>
    <t>สีสำเร็จรูป</t>
  </si>
  <si>
    <t>น้ำมันเชื้อเพลิง</t>
  </si>
  <si>
    <t>ยางรถ</t>
  </si>
  <si>
    <t>เหล็กข้ออ้อย</t>
  </si>
  <si>
    <t>รถไถนา</t>
  </si>
  <si>
    <t>น้ำหวาน</t>
  </si>
  <si>
    <t>อาหารสัตว์</t>
  </si>
  <si>
    <t>ชาเขียว</t>
  </si>
  <si>
    <t>น้ำมันเบนชินออกเทน91</t>
  </si>
  <si>
    <t>พลาสติก</t>
  </si>
  <si>
    <t>รถไถนาเดินตาม</t>
  </si>
  <si>
    <t>เครื่องยนต์ดีเชล</t>
  </si>
  <si>
    <t>ข้อต่อกระแสไฟ</t>
  </si>
  <si>
    <t>กล่องโฟม</t>
  </si>
  <si>
    <t>นั่งร้าน</t>
  </si>
  <si>
    <t>ครีมทาหน้า</t>
  </si>
  <si>
    <t>ตู้เย็น</t>
  </si>
  <si>
    <t xml:space="preserve">     รวมทั้งสิ้น</t>
  </si>
  <si>
    <t>มูลค่าสินค้านำเข้าสูงสุด  10  อันดับ</t>
  </si>
  <si>
    <t>ประจำปีงบประมาณ  2562 (ตุลาคม - กรกฎาคม 2562)</t>
  </si>
  <si>
    <t>VAT (ล้านบาท)</t>
  </si>
  <si>
    <t>0714</t>
  </si>
  <si>
    <t>มันสำปะหลัง (มันเส้น, หัวมัน)</t>
  </si>
  <si>
    <t>2716</t>
  </si>
  <si>
    <t>0901</t>
  </si>
  <si>
    <t>เมล็ดกาแฟดิบ, เมล็ดกาแฟคั่ว</t>
  </si>
  <si>
    <t>0704</t>
  </si>
  <si>
    <t>กะหล่ำปลี</t>
  </si>
  <si>
    <t>0810</t>
  </si>
  <si>
    <t>มะขามเปียก, เสาวรส</t>
  </si>
  <si>
    <t>2101</t>
  </si>
  <si>
    <t>กาแฟสำเร็จรูป, กาแฟ 3in1</t>
  </si>
  <si>
    <t>8544</t>
  </si>
  <si>
    <t>ชุดสายไฟ, ชุดสายไฟประกอบ</t>
  </si>
  <si>
    <t>8429</t>
  </si>
  <si>
    <t>รถขุด, รดเกรดดิน, รถบด, รถแบคโฮ, บลูโดเซอร์ (เก่าใช้แล้ว)</t>
  </si>
  <si>
    <t>1202</t>
  </si>
  <si>
    <t>ถั่วลิสงทั้งเปลือก</t>
  </si>
  <si>
    <t>0803</t>
  </si>
  <si>
    <t>กล้วยดิบ</t>
  </si>
  <si>
    <t>อื่น ๆ</t>
  </si>
  <si>
    <t>*ข้อมูล ณ วันที่ 2 สิงหาคม 2562</t>
  </si>
  <si>
    <t xml:space="preserve">            </t>
  </si>
  <si>
    <t>ประจำปีงบประมาณ  2562 (กรกฎาคม 2562)</t>
  </si>
  <si>
    <t>ภาษีมูลค่าเพิ่ม</t>
  </si>
  <si>
    <t>เมล็ดกาแฟดิบ, กาแฟคั่ว</t>
  </si>
  <si>
    <t>มันสำปะหลัง (หัวมัน, มันเส้น)</t>
  </si>
  <si>
    <t>กาแฟสำเร็จรูป, ชา</t>
  </si>
  <si>
    <t>0706</t>
  </si>
  <si>
    <t>ผักกาดขาว</t>
  </si>
  <si>
    <t>มะขามเปียก</t>
  </si>
  <si>
    <t>เหล็ก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</si>
</sst>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_-* #,##0.00_-;\-* #,##0.00_-;_-* &quot;-&quot;???_-;_-@_-"/>
    <numFmt numFmtId="190" formatCode="_(* #,##0.000_);_(* \(#,##0.000\);_(* &quot;-&quot;??_);_(@_)"/>
    <numFmt numFmtId="191" formatCode="_-* #,##0.000_-;\-* #,##0.000_-;_-* &quot;-&quot;??_-;_-@_-"/>
    <numFmt numFmtId="192" formatCode="0.000"/>
    <numFmt numFmtId="193" formatCode="#,##0.00;[Red]#,##0.00"/>
    <numFmt numFmtId="194" formatCode="#,##0.000;[Red]#,##0.000"/>
    <numFmt numFmtId="195" formatCode="_-* #,##0.000_-;\-* #,##0.000_-;_-* &quot;-&quot;???_-;_-@_-"/>
  </numFmts>
  <fonts count="4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b/>
      <sz val="16"/>
      <name val="TH SarabunPSK"/>
      <family val="2"/>
    </font>
    <font>
      <b/>
      <sz val="16"/>
      <color theme="1" tint="0.1499984740745262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0"/>
      <color indexed="8"/>
      <name val="Tahoma"/>
      <family val="2"/>
    </font>
    <font>
      <sz val="16"/>
      <color theme="1" tint="4.9989318521683403E-2"/>
      <name val="TH SarabunPSK"/>
      <family val="2"/>
    </font>
    <font>
      <sz val="16"/>
      <color theme="1" tint="0.14999847407452621"/>
      <name val="TH SarabunPSK"/>
      <family val="2"/>
    </font>
    <font>
      <sz val="10"/>
      <name val="Arial"/>
      <family val="2"/>
    </font>
    <font>
      <sz val="11"/>
      <color theme="1" tint="4.9989318521683403E-2"/>
      <name val="TH SarabunPSK"/>
      <family val="2"/>
    </font>
    <font>
      <sz val="14"/>
      <color theme="1"/>
      <name val="TH SarabunPSK"/>
      <family val="2"/>
    </font>
    <font>
      <sz val="12"/>
      <color theme="1" tint="4.9989318521683403E-2"/>
      <name val="TH SarabunPSK"/>
      <family val="2"/>
    </font>
    <font>
      <sz val="14"/>
      <color theme="1" tint="4.9989318521683403E-2"/>
      <name val="TH SarabunPSK"/>
      <family val="2"/>
    </font>
    <font>
      <b/>
      <sz val="16"/>
      <color theme="2" tint="-0.499984740745262"/>
      <name val="TH SarabunPSK"/>
      <family val="2"/>
    </font>
    <font>
      <sz val="11"/>
      <color theme="2" tint="-0.89999084444715716"/>
      <name val="Tahoma"/>
      <family val="2"/>
      <scheme val="minor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20"/>
      <color theme="1" tint="0.14999847407452621"/>
      <name val="TH SarabunPSK"/>
      <family val="2"/>
    </font>
    <font>
      <sz val="10"/>
      <color indexed="8"/>
      <name val="Arial"/>
      <family val="2"/>
    </font>
    <font>
      <sz val="18"/>
      <color theme="1"/>
      <name val="TH SarabunPSK"/>
      <family val="2"/>
    </font>
    <font>
      <b/>
      <sz val="22"/>
      <color indexed="8"/>
      <name val="TH SarabunPSK"/>
      <family val="2"/>
    </font>
    <font>
      <b/>
      <sz val="12"/>
      <color theme="1"/>
      <name val="Calibri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8"/>
      <color rgb="FFFF0000"/>
      <name val="TH SarabunPSK"/>
      <family val="2"/>
    </font>
    <font>
      <sz val="18"/>
      <color theme="1" tint="4.9989318521683403E-2"/>
      <name val="TH SarabunPSK"/>
      <family val="2"/>
    </font>
    <font>
      <u/>
      <sz val="11"/>
      <color theme="10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8"/>
      <color theme="1"/>
      <name val="TH SarabunPSK"/>
      <family val="2"/>
    </font>
    <font>
      <sz val="18"/>
      <color theme="1" tint="0.14999847407452621"/>
      <name val="TH SarabunPSK"/>
      <family val="2"/>
    </font>
    <font>
      <b/>
      <sz val="18"/>
      <color theme="1" tint="0.14999847407452621"/>
      <name val="TH SarabunPSK"/>
      <family val="2"/>
    </font>
    <font>
      <sz val="18"/>
      <color theme="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0F4FA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8" fontId="25" fillId="0" borderId="0" applyFont="0" applyFill="0" applyBorder="0" applyAlignment="0" applyProtection="0"/>
    <xf numFmtId="0" fontId="9" fillId="0" borderId="0"/>
    <xf numFmtId="0" fontId="28" fillId="0" borderId="0"/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9">
    <xf numFmtId="0" fontId="0" fillId="0" borderId="0" xfId="0"/>
    <xf numFmtId="0" fontId="4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187" fontId="7" fillId="2" borderId="1" xfId="2" applyNumberFormat="1" applyFont="1" applyFill="1" applyBorder="1" applyAlignment="1">
      <alignment horizontal="center"/>
    </xf>
    <xf numFmtId="187" fontId="7" fillId="2" borderId="7" xfId="2" applyNumberFormat="1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/>
    </xf>
    <xf numFmtId="187" fontId="5" fillId="2" borderId="1" xfId="2" applyNumberFormat="1" applyFont="1" applyFill="1" applyBorder="1" applyAlignment="1">
      <alignment horizontal="center"/>
    </xf>
    <xf numFmtId="187" fontId="5" fillId="2" borderId="6" xfId="2" applyNumberFormat="1" applyFont="1" applyFill="1" applyBorder="1" applyAlignment="1">
      <alignment horizontal="center"/>
    </xf>
    <xf numFmtId="0" fontId="8" fillId="0" borderId="8" xfId="2" applyFont="1" applyFill="1" applyBorder="1" applyAlignment="1">
      <alignment horizontal="center"/>
    </xf>
    <xf numFmtId="49" fontId="6" fillId="0" borderId="8" xfId="2" applyNumberFormat="1" applyFont="1" applyFill="1" applyBorder="1" applyAlignment="1"/>
    <xf numFmtId="49" fontId="6" fillId="0" borderId="8" xfId="3" applyNumberFormat="1" applyFont="1" applyFill="1" applyBorder="1" applyAlignment="1">
      <alignment horizontal="center" wrapText="1"/>
    </xf>
    <xf numFmtId="4" fontId="6" fillId="0" borderId="8" xfId="4" applyNumberFormat="1" applyFont="1" applyFill="1" applyBorder="1" applyAlignment="1">
      <alignment horizontal="right" wrapText="1"/>
    </xf>
    <xf numFmtId="0" fontId="8" fillId="0" borderId="8" xfId="2" applyFont="1" applyFill="1" applyBorder="1" applyAlignment="1">
      <alignment horizontal="center" vertical="center"/>
    </xf>
    <xf numFmtId="0" fontId="10" fillId="0" borderId="8" xfId="0" applyFont="1" applyFill="1" applyBorder="1" applyAlignment="1"/>
    <xf numFmtId="0" fontId="11" fillId="0" borderId="8" xfId="0" applyFont="1" applyBorder="1" applyAlignment="1">
      <alignment horizontal="center" vertical="center"/>
    </xf>
    <xf numFmtId="43" fontId="11" fillId="0" borderId="8" xfId="1" applyFont="1" applyBorder="1"/>
    <xf numFmtId="0" fontId="6" fillId="0" borderId="8" xfId="2" applyFont="1" applyFill="1" applyBorder="1" applyAlignment="1"/>
    <xf numFmtId="0" fontId="6" fillId="0" borderId="8" xfId="5" applyNumberFormat="1" applyFont="1" applyFill="1" applyBorder="1" applyAlignment="1" applyProtection="1">
      <alignment horizontal="center"/>
    </xf>
    <xf numFmtId="4" fontId="6" fillId="0" borderId="8" xfId="3" applyNumberFormat="1" applyFont="1" applyFill="1" applyBorder="1" applyAlignment="1">
      <alignment horizontal="right" wrapText="1"/>
    </xf>
    <xf numFmtId="0" fontId="10" fillId="0" borderId="8" xfId="6" applyFont="1" applyFill="1" applyBorder="1" applyAlignment="1">
      <alignment wrapText="1"/>
    </xf>
    <xf numFmtId="2" fontId="11" fillId="0" borderId="8" xfId="0" applyNumberFormat="1" applyFont="1" applyBorder="1"/>
    <xf numFmtId="4" fontId="8" fillId="0" borderId="0" xfId="6" applyNumberFormat="1" applyFont="1" applyFill="1" applyBorder="1" applyAlignment="1">
      <alignment horizontal="right" wrapText="1"/>
    </xf>
    <xf numFmtId="0" fontId="6" fillId="0" borderId="8" xfId="7" quotePrefix="1" applyFont="1" applyFill="1" applyBorder="1" applyAlignment="1">
      <alignment horizontal="center" wrapText="1"/>
    </xf>
    <xf numFmtId="4" fontId="6" fillId="0" borderId="8" xfId="7" quotePrefix="1" applyNumberFormat="1" applyFont="1" applyFill="1" applyBorder="1" applyAlignment="1">
      <alignment horizontal="right" wrapText="1"/>
    </xf>
    <xf numFmtId="0" fontId="10" fillId="0" borderId="8" xfId="2" applyFont="1" applyBorder="1" applyAlignment="1"/>
    <xf numFmtId="0" fontId="6" fillId="0" borderId="8" xfId="0" applyFont="1" applyFill="1" applyBorder="1"/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/>
    <xf numFmtId="43" fontId="6" fillId="0" borderId="8" xfId="1" applyFont="1" applyBorder="1"/>
    <xf numFmtId="2" fontId="11" fillId="0" borderId="8" xfId="6" applyNumberFormat="1" applyFont="1" applyFill="1" applyBorder="1" applyAlignment="1">
      <alignment horizontal="right" wrapText="1"/>
    </xf>
    <xf numFmtId="49" fontId="6" fillId="0" borderId="8" xfId="3" quotePrefix="1" applyNumberFormat="1" applyFont="1" applyFill="1" applyBorder="1" applyAlignment="1">
      <alignment horizontal="center" wrapText="1"/>
    </xf>
    <xf numFmtId="0" fontId="13" fillId="0" borderId="8" xfId="6" applyFont="1" applyFill="1" applyBorder="1" applyAlignment="1">
      <alignment wrapText="1"/>
    </xf>
    <xf numFmtId="0" fontId="14" fillId="0" borderId="8" xfId="2" applyFont="1" applyFill="1" applyBorder="1" applyAlignment="1"/>
    <xf numFmtId="0" fontId="15" fillId="0" borderId="8" xfId="6" applyFont="1" applyFill="1" applyBorder="1" applyAlignment="1">
      <alignment wrapText="1"/>
    </xf>
    <xf numFmtId="0" fontId="11" fillId="0" borderId="8" xfId="6" applyFont="1" applyFill="1" applyBorder="1" applyAlignment="1">
      <alignment horizontal="center" vertical="center" wrapText="1"/>
    </xf>
    <xf numFmtId="43" fontId="11" fillId="0" borderId="8" xfId="1" applyFont="1" applyFill="1" applyBorder="1" applyAlignment="1">
      <alignment horizontal="right" wrapText="1"/>
    </xf>
    <xf numFmtId="4" fontId="6" fillId="0" borderId="0" xfId="0" applyNumberFormat="1" applyFont="1" applyBorder="1"/>
    <xf numFmtId="0" fontId="6" fillId="0" borderId="8" xfId="4" quotePrefix="1" applyFont="1" applyFill="1" applyBorder="1" applyAlignment="1">
      <alignment horizontal="center" wrapText="1"/>
    </xf>
    <xf numFmtId="4" fontId="6" fillId="0" borderId="8" xfId="4" quotePrefix="1" applyNumberFormat="1" applyFont="1" applyFill="1" applyBorder="1" applyAlignment="1">
      <alignment horizontal="right" wrapText="1"/>
    </xf>
    <xf numFmtId="0" fontId="14" fillId="0" borderId="8" xfId="2" applyFont="1" applyFill="1" applyBorder="1"/>
    <xf numFmtId="0" fontId="6" fillId="0" borderId="8" xfId="2" applyFont="1" applyBorder="1"/>
    <xf numFmtId="0" fontId="6" fillId="0" borderId="8" xfId="8" applyFont="1" applyFill="1" applyBorder="1" applyAlignment="1">
      <alignment horizontal="center" wrapText="1"/>
    </xf>
    <xf numFmtId="0" fontId="11" fillId="0" borderId="8" xfId="9" applyFont="1" applyFill="1" applyBorder="1" applyAlignment="1">
      <alignment horizontal="center" vertical="center" wrapText="1"/>
    </xf>
    <xf numFmtId="0" fontId="4" fillId="0" borderId="5" xfId="2" applyFont="1" applyFill="1" applyBorder="1" applyAlignment="1"/>
    <xf numFmtId="4" fontId="4" fillId="2" borderId="11" xfId="2" applyNumberFormat="1" applyFont="1" applyFill="1" applyBorder="1" applyAlignment="1">
      <alignment horizontal="right"/>
    </xf>
    <xf numFmtId="4" fontId="4" fillId="2" borderId="12" xfId="2" applyNumberFormat="1" applyFont="1" applyFill="1" applyBorder="1" applyAlignment="1">
      <alignment horizontal="right"/>
    </xf>
    <xf numFmtId="0" fontId="8" fillId="0" borderId="5" xfId="2" applyFont="1" applyFill="1" applyBorder="1" applyAlignment="1">
      <alignment horizontal="center" vertical="center"/>
    </xf>
    <xf numFmtId="0" fontId="0" fillId="0" borderId="5" xfId="0" applyBorder="1"/>
    <xf numFmtId="0" fontId="4" fillId="0" borderId="6" xfId="2" applyFont="1" applyFill="1" applyBorder="1" applyAlignment="1">
      <alignment horizontal="center" vertical="center"/>
    </xf>
    <xf numFmtId="0" fontId="0" fillId="0" borderId="14" xfId="0" applyFill="1" applyBorder="1"/>
    <xf numFmtId="43" fontId="0" fillId="0" borderId="15" xfId="1" applyFont="1" applyBorder="1"/>
    <xf numFmtId="4" fontId="4" fillId="0" borderId="2" xfId="2" applyNumberFormat="1" applyFont="1" applyFill="1" applyBorder="1" applyAlignment="1">
      <alignment horizontal="right"/>
    </xf>
    <xf numFmtId="0" fontId="4" fillId="0" borderId="5" xfId="2" applyFont="1" applyBorder="1" applyAlignment="1"/>
    <xf numFmtId="0" fontId="5" fillId="0" borderId="16" xfId="2" applyFont="1" applyBorder="1" applyAlignment="1">
      <alignment horizontal="center"/>
    </xf>
    <xf numFmtId="4" fontId="7" fillId="0" borderId="0" xfId="2" applyNumberFormat="1" applyFont="1" applyAlignment="1">
      <alignment horizontal="left" vertical="center"/>
    </xf>
    <xf numFmtId="0" fontId="7" fillId="3" borderId="1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0" fillId="0" borderId="10" xfId="0" applyFill="1" applyBorder="1"/>
    <xf numFmtId="0" fontId="7" fillId="2" borderId="12" xfId="2" applyFont="1" applyFill="1" applyBorder="1" applyAlignment="1">
      <alignment horizontal="center"/>
    </xf>
    <xf numFmtId="187" fontId="0" fillId="0" borderId="0" xfId="0" applyNumberFormat="1" applyFill="1" applyBorder="1"/>
    <xf numFmtId="0" fontId="7" fillId="0" borderId="0" xfId="2" applyFont="1" applyFill="1" applyAlignment="1">
      <alignment vertical="center"/>
    </xf>
    <xf numFmtId="0" fontId="7" fillId="0" borderId="0" xfId="2" applyFont="1" applyAlignment="1">
      <alignment horizontal="left" vertical="center"/>
    </xf>
    <xf numFmtId="43" fontId="7" fillId="0" borderId="0" xfId="1" applyFont="1" applyAlignment="1">
      <alignment horizontal="left" vertical="center"/>
    </xf>
    <xf numFmtId="0" fontId="0" fillId="0" borderId="0" xfId="0" applyFill="1"/>
    <xf numFmtId="0" fontId="7" fillId="0" borderId="0" xfId="0" applyFont="1"/>
    <xf numFmtId="0" fontId="7" fillId="3" borderId="8" xfId="0" applyFont="1" applyFill="1" applyBorder="1" applyAlignment="1">
      <alignment horizontal="center"/>
    </xf>
    <xf numFmtId="0" fontId="7" fillId="3" borderId="8" xfId="0" applyFont="1" applyFill="1" applyBorder="1"/>
    <xf numFmtId="0" fontId="6" fillId="0" borderId="8" xfId="0" applyFont="1" applyBorder="1"/>
    <xf numFmtId="43" fontId="6" fillId="0" borderId="8" xfId="0" applyNumberFormat="1" applyFont="1" applyBorder="1"/>
    <xf numFmtId="0" fontId="6" fillId="0" borderId="19" xfId="0" applyFont="1" applyBorder="1"/>
    <xf numFmtId="0" fontId="6" fillId="0" borderId="0" xfId="0" applyFont="1"/>
    <xf numFmtId="0" fontId="3" fillId="0" borderId="0" xfId="2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6" fillId="0" borderId="8" xfId="0" applyFont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6" fillId="0" borderId="8" xfId="0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0" fontId="8" fillId="0" borderId="8" xfId="0" applyFont="1" applyBorder="1"/>
    <xf numFmtId="43" fontId="8" fillId="0" borderId="8" xfId="1" applyFont="1" applyBorder="1" applyAlignment="1">
      <alignment horizontal="right"/>
    </xf>
    <xf numFmtId="0" fontId="8" fillId="0" borderId="8" xfId="0" applyFont="1" applyBorder="1" applyAlignment="1">
      <alignment horizontal="left"/>
    </xf>
    <xf numFmtId="43" fontId="7" fillId="3" borderId="8" xfId="0" applyNumberFormat="1" applyFont="1" applyFill="1" applyBorder="1"/>
    <xf numFmtId="43" fontId="7" fillId="3" borderId="8" xfId="1" applyFont="1" applyFill="1" applyBorder="1"/>
    <xf numFmtId="0" fontId="7" fillId="0" borderId="8" xfId="0" applyFont="1" applyBorder="1" applyAlignment="1">
      <alignment horizontal="center"/>
    </xf>
    <xf numFmtId="0" fontId="7" fillId="3" borderId="23" xfId="0" applyFont="1" applyFill="1" applyBorder="1"/>
    <xf numFmtId="43" fontId="7" fillId="0" borderId="8" xfId="1" applyFont="1" applyBorder="1"/>
    <xf numFmtId="43" fontId="7" fillId="0" borderId="8" xfId="0" applyNumberFormat="1" applyFont="1" applyBorder="1"/>
    <xf numFmtId="43" fontId="7" fillId="0" borderId="8" xfId="1" applyFont="1" applyBorder="1" applyAlignment="1">
      <alignment horizontal="right"/>
    </xf>
    <xf numFmtId="43" fontId="7" fillId="3" borderId="8" xfId="1" applyFont="1" applyFill="1" applyBorder="1" applyAlignment="1">
      <alignment horizontal="right"/>
    </xf>
    <xf numFmtId="43" fontId="6" fillId="0" borderId="0" xfId="0" applyNumberFormat="1" applyFont="1"/>
    <xf numFmtId="0" fontId="16" fillId="0" borderId="8" xfId="6" applyFont="1" applyFill="1" applyBorder="1" applyAlignment="1">
      <alignment wrapText="1"/>
    </xf>
    <xf numFmtId="0" fontId="14" fillId="0" borderId="8" xfId="4" applyFont="1" applyFill="1" applyBorder="1" applyAlignment="1">
      <alignment wrapText="1"/>
    </xf>
    <xf numFmtId="0" fontId="6" fillId="0" borderId="19" xfId="0" applyFont="1" applyBorder="1" applyAlignment="1">
      <alignment horizontal="center"/>
    </xf>
    <xf numFmtId="0" fontId="17" fillId="3" borderId="23" xfId="0" applyFont="1" applyFill="1" applyBorder="1"/>
    <xf numFmtId="43" fontId="7" fillId="4" borderId="0" xfId="1" applyFont="1" applyFill="1" applyAlignment="1">
      <alignment horizontal="right"/>
    </xf>
    <xf numFmtId="0" fontId="7" fillId="4" borderId="8" xfId="0" applyFont="1" applyFill="1" applyBorder="1"/>
    <xf numFmtId="43" fontId="7" fillId="4" borderId="8" xfId="1" applyFont="1" applyFill="1" applyBorder="1"/>
    <xf numFmtId="4" fontId="5" fillId="4" borderId="15" xfId="2" applyNumberFormat="1" applyFont="1" applyFill="1" applyBorder="1" applyAlignment="1">
      <alignment horizontal="right"/>
    </xf>
    <xf numFmtId="4" fontId="7" fillId="5" borderId="13" xfId="2" applyNumberFormat="1" applyFont="1" applyFill="1" applyBorder="1" applyAlignment="1">
      <alignment horizontal="right"/>
    </xf>
    <xf numFmtId="4" fontId="7" fillId="5" borderId="12" xfId="2" applyNumberFormat="1" applyFont="1" applyFill="1" applyBorder="1" applyAlignment="1">
      <alignment horizontal="right"/>
    </xf>
    <xf numFmtId="0" fontId="18" fillId="0" borderId="0" xfId="0" applyFont="1"/>
    <xf numFmtId="0" fontId="11" fillId="0" borderId="1" xfId="0" applyFont="1" applyBorder="1"/>
    <xf numFmtId="0" fontId="11" fillId="0" borderId="12" xfId="0" applyFont="1" applyBorder="1"/>
    <xf numFmtId="4" fontId="5" fillId="5" borderId="12" xfId="2" applyNumberFormat="1" applyFont="1" applyFill="1" applyBorder="1" applyAlignment="1">
      <alignment horizontal="right"/>
    </xf>
    <xf numFmtId="4" fontId="5" fillId="5" borderId="10" xfId="2" applyNumberFormat="1" applyFont="1" applyFill="1" applyBorder="1" applyAlignment="1">
      <alignment horizontal="right"/>
    </xf>
    <xf numFmtId="43" fontId="5" fillId="0" borderId="5" xfId="1" applyFont="1" applyBorder="1"/>
    <xf numFmtId="43" fontId="5" fillId="0" borderId="5" xfId="1" applyFont="1" applyBorder="1" applyAlignment="1">
      <alignment horizontal="right"/>
    </xf>
    <xf numFmtId="0" fontId="20" fillId="0" borderId="0" xfId="2" applyFont="1"/>
    <xf numFmtId="0" fontId="20" fillId="0" borderId="0" xfId="2" applyFont="1" applyAlignment="1">
      <alignment horizontal="center"/>
    </xf>
    <xf numFmtId="0" fontId="21" fillId="0" borderId="0" xfId="2" applyNumberFormat="1" applyFont="1" applyAlignment="1">
      <alignment horizontal="center"/>
    </xf>
    <xf numFmtId="43" fontId="20" fillId="0" borderId="0" xfId="1" applyFont="1"/>
    <xf numFmtId="187" fontId="20" fillId="0" borderId="0" xfId="2" applyNumberFormat="1" applyFont="1"/>
    <xf numFmtId="0" fontId="3" fillId="0" borderId="22" xfId="10" applyNumberFormat="1" applyFont="1" applyFill="1" applyBorder="1" applyAlignment="1" applyProtection="1">
      <alignment horizontal="center"/>
    </xf>
    <xf numFmtId="0" fontId="22" fillId="6" borderId="8" xfId="2" applyFont="1" applyFill="1" applyBorder="1" applyAlignment="1">
      <alignment horizontal="center" vertical="center" wrapText="1"/>
    </xf>
    <xf numFmtId="0" fontId="23" fillId="6" borderId="8" xfId="2" applyFont="1" applyFill="1" applyBorder="1" applyAlignment="1">
      <alignment horizontal="center" vertical="center"/>
    </xf>
    <xf numFmtId="0" fontId="24" fillId="6" borderId="8" xfId="2" applyNumberFormat="1" applyFont="1" applyFill="1" applyBorder="1" applyAlignment="1">
      <alignment horizontal="center" vertical="center"/>
    </xf>
    <xf numFmtId="43" fontId="23" fillId="6" borderId="8" xfId="1" applyFont="1" applyFill="1" applyBorder="1" applyAlignment="1">
      <alignment horizontal="center" vertical="center"/>
    </xf>
    <xf numFmtId="187" fontId="23" fillId="6" borderId="8" xfId="11" applyNumberFormat="1" applyFont="1" applyFill="1" applyBorder="1" applyAlignment="1">
      <alignment horizontal="center" vertical="center"/>
    </xf>
    <xf numFmtId="0" fontId="26" fillId="7" borderId="8" xfId="5" applyNumberFormat="1" applyFont="1" applyFill="1" applyBorder="1" applyAlignment="1" applyProtection="1">
      <alignment horizontal="center" vertical="center" wrapText="1"/>
    </xf>
    <xf numFmtId="0" fontId="4" fillId="7" borderId="8" xfId="5" applyNumberFormat="1" applyFont="1" applyFill="1" applyBorder="1" applyAlignment="1" applyProtection="1">
      <alignment horizontal="center" vertical="center"/>
    </xf>
    <xf numFmtId="0" fontId="24" fillId="8" borderId="8" xfId="12" applyFont="1" applyFill="1" applyBorder="1" applyAlignment="1">
      <alignment horizontal="center" vertical="center"/>
    </xf>
    <xf numFmtId="187" fontId="24" fillId="8" borderId="8" xfId="12" applyNumberFormat="1" applyFont="1" applyFill="1" applyBorder="1" applyAlignment="1">
      <alignment horizontal="center" vertical="center"/>
    </xf>
    <xf numFmtId="0" fontId="20" fillId="0" borderId="8" xfId="2" applyFont="1" applyBorder="1" applyAlignment="1">
      <alignment horizontal="center"/>
    </xf>
    <xf numFmtId="0" fontId="11" fillId="9" borderId="8" xfId="2" applyFont="1" applyFill="1" applyBorder="1" applyAlignment="1">
      <alignment horizontal="left"/>
    </xf>
    <xf numFmtId="0" fontId="6" fillId="10" borderId="8" xfId="0" applyNumberFormat="1" applyFont="1" applyFill="1" applyBorder="1" applyAlignment="1">
      <alignment horizontal="center" vertical="top" wrapText="1"/>
    </xf>
    <xf numFmtId="0" fontId="11" fillId="9" borderId="0" xfId="2" applyFont="1" applyFill="1" applyBorder="1" applyAlignment="1">
      <alignment horizontal="left" vertical="top"/>
    </xf>
    <xf numFmtId="0" fontId="24" fillId="0" borderId="8" xfId="2" applyFont="1" applyBorder="1" applyAlignment="1">
      <alignment horizontal="center"/>
    </xf>
    <xf numFmtId="0" fontId="27" fillId="0" borderId="8" xfId="2" applyFont="1" applyBorder="1" applyAlignment="1">
      <alignment horizontal="center"/>
    </xf>
    <xf numFmtId="0" fontId="21" fillId="0" borderId="8" xfId="2" applyNumberFormat="1" applyFont="1" applyBorder="1" applyAlignment="1">
      <alignment horizontal="center" vertical="center"/>
    </xf>
    <xf numFmtId="4" fontId="24" fillId="0" borderId="8" xfId="2" applyNumberFormat="1" applyFont="1" applyBorder="1" applyAlignment="1">
      <alignment horizontal="right"/>
    </xf>
    <xf numFmtId="0" fontId="23" fillId="0" borderId="8" xfId="2" applyFont="1" applyBorder="1" applyAlignment="1">
      <alignment horizontal="center"/>
    </xf>
    <xf numFmtId="0" fontId="23" fillId="0" borderId="8" xfId="2" applyFont="1" applyBorder="1" applyAlignment="1">
      <alignment horizontal="center" vertical="center"/>
    </xf>
    <xf numFmtId="0" fontId="24" fillId="0" borderId="8" xfId="2" applyNumberFormat="1" applyFont="1" applyFill="1" applyBorder="1" applyAlignment="1">
      <alignment horizontal="centerContinuous"/>
    </xf>
    <xf numFmtId="4" fontId="24" fillId="0" borderId="8" xfId="2" applyNumberFormat="1" applyFont="1" applyFill="1" applyBorder="1" applyAlignment="1">
      <alignment horizontal="right"/>
    </xf>
    <xf numFmtId="0" fontId="23" fillId="11" borderId="8" xfId="2" applyFont="1" applyFill="1" applyBorder="1" applyAlignment="1"/>
    <xf numFmtId="0" fontId="23" fillId="11" borderId="8" xfId="2" applyFont="1" applyFill="1" applyBorder="1" applyAlignment="1">
      <alignment horizontal="center"/>
    </xf>
    <xf numFmtId="0" fontId="24" fillId="11" borderId="8" xfId="2" applyNumberFormat="1" applyFont="1" applyFill="1" applyBorder="1" applyAlignment="1">
      <alignment horizontal="centerContinuous"/>
    </xf>
    <xf numFmtId="4" fontId="7" fillId="12" borderId="8" xfId="0" applyNumberFormat="1" applyFont="1" applyFill="1" applyBorder="1" applyAlignment="1">
      <alignment horizontal="right" vertical="center" wrapText="1"/>
    </xf>
    <xf numFmtId="0" fontId="20" fillId="0" borderId="0" xfId="2" applyFont="1" applyFill="1" applyBorder="1" applyAlignment="1">
      <alignment vertical="center"/>
    </xf>
    <xf numFmtId="0" fontId="23" fillId="0" borderId="0" xfId="2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43" fontId="23" fillId="0" borderId="0" xfId="1" applyFont="1" applyFill="1" applyBorder="1"/>
    <xf numFmtId="187" fontId="23" fillId="0" borderId="0" xfId="2" applyNumberFormat="1" applyFont="1" applyFill="1" applyBorder="1"/>
    <xf numFmtId="0" fontId="20" fillId="0" borderId="0" xfId="2" applyFont="1" applyFill="1" applyBorder="1" applyAlignment="1">
      <alignment horizontal="center"/>
    </xf>
    <xf numFmtId="0" fontId="20" fillId="0" borderId="0" xfId="13" applyFont="1" applyFill="1" applyBorder="1" applyAlignment="1">
      <alignment horizontal="left" wrapText="1"/>
    </xf>
    <xf numFmtId="0" fontId="21" fillId="0" borderId="0" xfId="13" applyNumberFormat="1" applyFont="1" applyFill="1" applyBorder="1" applyAlignment="1">
      <alignment horizontal="center" wrapText="1"/>
    </xf>
    <xf numFmtId="43" fontId="20" fillId="0" borderId="0" xfId="1" applyFont="1" applyFill="1" applyBorder="1" applyAlignment="1">
      <alignment wrapText="1"/>
    </xf>
    <xf numFmtId="187" fontId="20" fillId="0" borderId="0" xfId="13" applyNumberFormat="1" applyFont="1" applyFill="1" applyBorder="1" applyAlignment="1">
      <alignment wrapText="1"/>
    </xf>
    <xf numFmtId="0" fontId="6" fillId="9" borderId="8" xfId="0" applyFont="1" applyFill="1" applyBorder="1" applyAlignment="1">
      <alignment horizontal="left" wrapText="1"/>
    </xf>
    <xf numFmtId="0" fontId="20" fillId="0" borderId="0" xfId="2" applyFont="1" applyFill="1" applyBorder="1"/>
    <xf numFmtId="43" fontId="20" fillId="0" borderId="0" xfId="1" applyFont="1" applyFill="1" applyBorder="1"/>
    <xf numFmtId="187" fontId="20" fillId="0" borderId="0" xfId="2" applyNumberFormat="1" applyFont="1" applyFill="1" applyBorder="1"/>
    <xf numFmtId="0" fontId="20" fillId="0" borderId="0" xfId="2" applyFont="1" applyBorder="1" applyAlignment="1">
      <alignment horizontal="center"/>
    </xf>
    <xf numFmtId="0" fontId="21" fillId="0" borderId="0" xfId="13" applyFont="1" applyFill="1" applyBorder="1" applyAlignment="1">
      <alignment horizontal="left" wrapText="1"/>
    </xf>
    <xf numFmtId="0" fontId="21" fillId="0" borderId="0" xfId="2" applyNumberFormat="1" applyFont="1" applyBorder="1" applyAlignment="1">
      <alignment horizontal="center"/>
    </xf>
    <xf numFmtId="43" fontId="21" fillId="0" borderId="0" xfId="1" applyFont="1" applyFill="1" applyBorder="1" applyAlignment="1">
      <alignment wrapText="1"/>
    </xf>
    <xf numFmtId="187" fontId="21" fillId="0" borderId="0" xfId="13" applyNumberFormat="1" applyFont="1" applyFill="1" applyBorder="1" applyAlignment="1">
      <alignment wrapText="1"/>
    </xf>
    <xf numFmtId="0" fontId="20" fillId="0" borderId="0" xfId="2" applyFont="1" applyBorder="1"/>
    <xf numFmtId="43" fontId="6" fillId="0" borderId="0" xfId="1" applyFont="1" applyFill="1" applyBorder="1" applyAlignment="1">
      <alignment vertical="center" wrapText="1"/>
    </xf>
    <xf numFmtId="187" fontId="20" fillId="0" borderId="0" xfId="2" applyNumberFormat="1" applyFont="1" applyBorder="1"/>
    <xf numFmtId="43" fontId="0" fillId="0" borderId="0" xfId="1" applyFont="1"/>
    <xf numFmtId="0" fontId="6" fillId="10" borderId="8" xfId="0" applyFont="1" applyFill="1" applyBorder="1" applyAlignment="1">
      <alignment horizontal="left" wrapText="1"/>
    </xf>
    <xf numFmtId="43" fontId="20" fillId="0" borderId="0" xfId="1" applyFont="1" applyFill="1" applyBorder="1" applyAlignment="1">
      <alignment horizontal="right"/>
    </xf>
    <xf numFmtId="4" fontId="20" fillId="0" borderId="0" xfId="2" applyNumberFormat="1" applyFont="1" applyBorder="1" applyAlignment="1">
      <alignment horizontal="right"/>
    </xf>
    <xf numFmtId="43" fontId="6" fillId="0" borderId="0" xfId="1" applyFont="1" applyFill="1" applyBorder="1" applyAlignment="1">
      <alignment horizontal="right" vertical="top" wrapText="1"/>
    </xf>
    <xf numFmtId="43" fontId="20" fillId="0" borderId="0" xfId="1" applyFont="1" applyBorder="1"/>
    <xf numFmtId="0" fontId="10" fillId="9" borderId="8" xfId="0" applyFont="1" applyFill="1" applyBorder="1" applyAlignment="1">
      <alignment horizontal="left" wrapText="1"/>
    </xf>
    <xf numFmtId="0" fontId="19" fillId="0" borderId="0" xfId="2" applyFont="1" applyBorder="1" applyAlignment="1">
      <alignment horizontal="centerContinuous" vertical="center" wrapText="1"/>
    </xf>
    <xf numFmtId="0" fontId="24" fillId="0" borderId="0" xfId="2" applyNumberFormat="1" applyFont="1" applyBorder="1" applyAlignment="1">
      <alignment horizontal="centerContinuous" vertical="center" wrapText="1"/>
    </xf>
    <xf numFmtId="43" fontId="19" fillId="0" borderId="0" xfId="1" applyFont="1" applyBorder="1" applyAlignment="1">
      <alignment horizontal="centerContinuous" vertical="center" wrapText="1"/>
    </xf>
    <xf numFmtId="0" fontId="23" fillId="13" borderId="8" xfId="2" applyFont="1" applyFill="1" applyBorder="1" applyAlignment="1">
      <alignment horizontal="center"/>
    </xf>
    <xf numFmtId="0" fontId="23" fillId="13" borderId="8" xfId="2" applyFont="1" applyFill="1" applyBorder="1" applyAlignment="1">
      <alignment horizontal="center" vertical="center"/>
    </xf>
    <xf numFmtId="0" fontId="24" fillId="13" borderId="8" xfId="2" applyNumberFormat="1" applyFont="1" applyFill="1" applyBorder="1" applyAlignment="1">
      <alignment horizontal="center" vertical="center"/>
    </xf>
    <xf numFmtId="43" fontId="23" fillId="13" borderId="8" xfId="1" applyFont="1" applyFill="1" applyBorder="1" applyAlignment="1">
      <alignment horizontal="center" vertical="center"/>
    </xf>
    <xf numFmtId="187" fontId="23" fillId="13" borderId="8" xfId="11" applyNumberFormat="1" applyFont="1" applyFill="1" applyBorder="1" applyAlignment="1">
      <alignment horizontal="center" vertical="center"/>
    </xf>
    <xf numFmtId="0" fontId="11" fillId="10" borderId="8" xfId="2" applyFont="1" applyFill="1" applyBorder="1" applyAlignment="1">
      <alignment horizontal="left"/>
    </xf>
    <xf numFmtId="0" fontId="20" fillId="0" borderId="8" xfId="2" applyFont="1" applyFill="1" applyBorder="1" applyAlignment="1">
      <alignment horizontal="center"/>
    </xf>
    <xf numFmtId="0" fontId="20" fillId="0" borderId="8" xfId="2" applyFont="1" applyBorder="1"/>
    <xf numFmtId="0" fontId="20" fillId="0" borderId="8" xfId="13" applyFont="1" applyFill="1" applyBorder="1" applyAlignment="1">
      <alignment horizontal="left" wrapText="1"/>
    </xf>
    <xf numFmtId="0" fontId="29" fillId="9" borderId="8" xfId="0" applyFont="1" applyFill="1" applyBorder="1" applyAlignment="1">
      <alignment horizontal="left" vertical="top" wrapText="1"/>
    </xf>
    <xf numFmtId="0" fontId="19" fillId="0" borderId="8" xfId="2" applyFont="1" applyBorder="1" applyAlignment="1">
      <alignment horizontal="centerContinuous"/>
    </xf>
    <xf numFmtId="0" fontId="21" fillId="0" borderId="8" xfId="2" applyNumberFormat="1" applyFont="1" applyBorder="1" applyAlignment="1">
      <alignment horizontal="center"/>
    </xf>
    <xf numFmtId="4" fontId="24" fillId="9" borderId="8" xfId="2" applyNumberFormat="1" applyFont="1" applyFill="1" applyBorder="1"/>
    <xf numFmtId="0" fontId="23" fillId="0" borderId="8" xfId="2" applyFont="1" applyFill="1" applyBorder="1" applyAlignment="1">
      <alignment horizontal="centerContinuous"/>
    </xf>
    <xf numFmtId="0" fontId="24" fillId="0" borderId="8" xfId="2" applyNumberFormat="1" applyFont="1" applyBorder="1" applyAlignment="1">
      <alignment horizontal="centerContinuous"/>
    </xf>
    <xf numFmtId="4" fontId="7" fillId="0" borderId="8" xfId="2" applyNumberFormat="1" applyFont="1" applyBorder="1" applyAlignment="1">
      <alignment horizontal="right"/>
    </xf>
    <xf numFmtId="0" fontId="30" fillId="11" borderId="8" xfId="2" applyFont="1" applyFill="1" applyBorder="1" applyAlignment="1">
      <alignment horizontal="centerContinuous"/>
    </xf>
    <xf numFmtId="0" fontId="30" fillId="0" borderId="0" xfId="2" applyFont="1" applyFill="1" applyBorder="1" applyAlignment="1">
      <alignment horizontal="centerContinuous"/>
    </xf>
    <xf numFmtId="0" fontId="24" fillId="0" borderId="0" xfId="2" applyNumberFormat="1" applyFont="1" applyFill="1" applyBorder="1" applyAlignment="1">
      <alignment horizontal="centerContinuous"/>
    </xf>
    <xf numFmtId="0" fontId="6" fillId="0" borderId="8" xfId="0" applyFont="1" applyFill="1" applyBorder="1" applyAlignment="1">
      <alignment horizontal="left" wrapText="1"/>
    </xf>
    <xf numFmtId="43" fontId="20" fillId="0" borderId="0" xfId="2" applyNumberFormat="1" applyFont="1"/>
    <xf numFmtId="4" fontId="31" fillId="12" borderId="24" xfId="0" applyNumberFormat="1" applyFont="1" applyFill="1" applyBorder="1" applyAlignment="1">
      <alignment horizontal="right" vertical="center" wrapText="1"/>
    </xf>
    <xf numFmtId="43" fontId="32" fillId="0" borderId="0" xfId="1" applyFont="1" applyFill="1" applyBorder="1" applyAlignment="1">
      <alignment horizontal="right" vertical="top" wrapText="1"/>
    </xf>
    <xf numFmtId="4" fontId="32" fillId="0" borderId="0" xfId="0" applyNumberFormat="1" applyFont="1" applyFill="1" applyBorder="1" applyAlignment="1">
      <alignment horizontal="right" vertical="top" wrapText="1"/>
    </xf>
    <xf numFmtId="0" fontId="4" fillId="0" borderId="25" xfId="0" applyNumberFormat="1" applyFont="1" applyFill="1" applyBorder="1" applyAlignment="1" applyProtection="1">
      <alignment horizontal="centerContinuous"/>
    </xf>
    <xf numFmtId="0" fontId="21" fillId="0" borderId="8" xfId="2" applyFont="1" applyBorder="1" applyAlignment="1">
      <alignment horizontal="center"/>
    </xf>
    <xf numFmtId="4" fontId="5" fillId="9" borderId="8" xfId="13" applyNumberFormat="1" applyFont="1" applyFill="1" applyBorder="1" applyAlignment="1">
      <alignment horizontal="left" wrapText="1" indent="1"/>
    </xf>
    <xf numFmtId="4" fontId="5" fillId="9" borderId="8" xfId="13" applyNumberFormat="1" applyFont="1" applyFill="1" applyBorder="1" applyAlignment="1">
      <alignment horizontal="right" wrapText="1"/>
    </xf>
    <xf numFmtId="43" fontId="33" fillId="0" borderId="0" xfId="1" applyFont="1" applyFill="1" applyBorder="1" applyAlignment="1">
      <alignment vertical="center" wrapText="1"/>
    </xf>
    <xf numFmtId="187" fontId="34" fillId="0" borderId="0" xfId="2" applyNumberFormat="1" applyFont="1" applyFill="1" applyBorder="1" applyAlignment="1">
      <alignment horizontal="right"/>
    </xf>
    <xf numFmtId="0" fontId="4" fillId="0" borderId="17" xfId="0" applyNumberFormat="1" applyFont="1" applyFill="1" applyBorder="1" applyAlignment="1" applyProtection="1">
      <alignment horizontal="centerContinuous"/>
    </xf>
    <xf numFmtId="4" fontId="5" fillId="0" borderId="8" xfId="0" applyNumberFormat="1" applyFont="1" applyBorder="1" applyAlignment="1">
      <alignment horizontal="right"/>
    </xf>
    <xf numFmtId="4" fontId="5" fillId="0" borderId="8" xfId="0" applyNumberFormat="1" applyFont="1" applyBorder="1" applyAlignment="1"/>
    <xf numFmtId="0" fontId="21" fillId="0" borderId="8" xfId="2" applyFont="1" applyFill="1" applyBorder="1" applyAlignment="1">
      <alignment horizontal="center"/>
    </xf>
    <xf numFmtId="4" fontId="7" fillId="12" borderId="24" xfId="0" applyNumberFormat="1" applyFont="1" applyFill="1" applyBorder="1" applyAlignment="1">
      <alignment horizontal="right" vertical="center" wrapText="1"/>
    </xf>
    <xf numFmtId="4" fontId="7" fillId="12" borderId="26" xfId="0" applyNumberFormat="1" applyFont="1" applyFill="1" applyBorder="1" applyAlignment="1">
      <alignment horizontal="right" vertical="center" wrapText="1"/>
    </xf>
    <xf numFmtId="0" fontId="29" fillId="0" borderId="0" xfId="13" applyFont="1" applyFill="1" applyBorder="1" applyAlignment="1">
      <alignment wrapText="1"/>
    </xf>
    <xf numFmtId="0" fontId="10" fillId="0" borderId="0" xfId="2" applyNumberFormat="1" applyFont="1" applyFill="1" applyBorder="1" applyAlignment="1">
      <alignment horizontal="center"/>
    </xf>
    <xf numFmtId="43" fontId="35" fillId="0" borderId="0" xfId="1" applyFont="1" applyFill="1" applyBorder="1" applyAlignment="1">
      <alignment horizontal="right"/>
    </xf>
    <xf numFmtId="187" fontId="35" fillId="0" borderId="0" xfId="2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left" vertical="top" wrapText="1"/>
    </xf>
    <xf numFmtId="3" fontId="32" fillId="0" borderId="0" xfId="0" applyNumberFormat="1" applyFont="1" applyFill="1" applyBorder="1" applyAlignment="1">
      <alignment horizontal="right" vertical="top" wrapText="1"/>
    </xf>
    <xf numFmtId="0" fontId="6" fillId="0" borderId="0" xfId="14" applyNumberFormat="1" applyFont="1" applyFill="1" applyBorder="1" applyAlignment="1">
      <alignment horizontal="center"/>
    </xf>
    <xf numFmtId="0" fontId="20" fillId="0" borderId="0" xfId="2" applyFont="1" applyFill="1"/>
    <xf numFmtId="43" fontId="20" fillId="0" borderId="0" xfId="1" applyFont="1" applyFill="1"/>
    <xf numFmtId="0" fontId="29" fillId="0" borderId="0" xfId="5" applyFont="1"/>
    <xf numFmtId="0" fontId="38" fillId="14" borderId="8" xfId="5" applyFont="1" applyFill="1" applyBorder="1" applyAlignment="1">
      <alignment horizontal="center" vertical="center"/>
    </xf>
    <xf numFmtId="0" fontId="34" fillId="0" borderId="0" xfId="5" applyFont="1"/>
    <xf numFmtId="0" fontId="29" fillId="0" borderId="8" xfId="5" applyFont="1" applyBorder="1" applyAlignment="1">
      <alignment horizontal="center" vertical="center"/>
    </xf>
    <xf numFmtId="0" fontId="29" fillId="0" borderId="8" xfId="5" quotePrefix="1" applyFont="1" applyBorder="1" applyAlignment="1">
      <alignment horizontal="center" vertical="center"/>
    </xf>
    <xf numFmtId="0" fontId="39" fillId="0" borderId="0" xfId="5" applyFont="1" applyAlignment="1">
      <alignment vertical="center"/>
    </xf>
    <xf numFmtId="189" fontId="39" fillId="0" borderId="8" xfId="5" applyNumberFormat="1" applyFont="1" applyBorder="1" applyAlignment="1">
      <alignment horizontal="right" vertical="center"/>
    </xf>
    <xf numFmtId="189" fontId="39" fillId="0" borderId="8" xfId="5" applyNumberFormat="1" applyFont="1" applyBorder="1" applyAlignment="1">
      <alignment vertical="center"/>
    </xf>
    <xf numFmtId="189" fontId="39" fillId="0" borderId="8" xfId="5" applyNumberFormat="1" applyFont="1" applyBorder="1" applyAlignment="1">
      <alignment vertical="top"/>
    </xf>
    <xf numFmtId="190" fontId="34" fillId="0" borderId="0" xfId="15" applyNumberFormat="1" applyFont="1" applyAlignment="1">
      <alignment horizontal="center" vertical="center"/>
    </xf>
    <xf numFmtId="0" fontId="6" fillId="0" borderId="0" xfId="5" applyFont="1" applyAlignment="1">
      <alignment vertical="center"/>
    </xf>
    <xf numFmtId="0" fontId="39" fillId="0" borderId="21" xfId="5" applyFont="1" applyBorder="1" applyAlignment="1">
      <alignment vertical="center"/>
    </xf>
    <xf numFmtId="187" fontId="34" fillId="0" borderId="0" xfId="5" applyNumberFormat="1" applyFont="1" applyAlignment="1">
      <alignment vertical="center"/>
    </xf>
    <xf numFmtId="0" fontId="29" fillId="0" borderId="0" xfId="5" applyFont="1" applyAlignment="1">
      <alignment horizontal="center" vertical="center"/>
    </xf>
    <xf numFmtId="0" fontId="39" fillId="0" borderId="21" xfId="5" applyFont="1" applyBorder="1" applyAlignment="1">
      <alignment vertical="center" wrapText="1"/>
    </xf>
    <xf numFmtId="0" fontId="29" fillId="0" borderId="0" xfId="5" applyFont="1" applyAlignment="1">
      <alignment vertical="center"/>
    </xf>
    <xf numFmtId="0" fontId="39" fillId="0" borderId="21" xfId="5" applyFont="1" applyBorder="1" applyAlignment="1">
      <alignment horizontal="left" vertical="center"/>
    </xf>
    <xf numFmtId="0" fontId="39" fillId="0" borderId="21" xfId="5" applyFont="1" applyBorder="1" applyAlignment="1">
      <alignment horizontal="left" vertical="center" wrapText="1"/>
    </xf>
    <xf numFmtId="189" fontId="40" fillId="15" borderId="8" xfId="5" applyNumberFormat="1" applyFont="1" applyFill="1" applyBorder="1" applyAlignment="1">
      <alignment horizontal="center" vertical="center"/>
    </xf>
    <xf numFmtId="189" fontId="40" fillId="15" borderId="8" xfId="5" applyNumberFormat="1" applyFont="1" applyFill="1" applyBorder="1" applyAlignment="1">
      <alignment vertical="center"/>
    </xf>
    <xf numFmtId="0" fontId="34" fillId="0" borderId="0" xfId="5" applyFont="1" applyAlignment="1">
      <alignment vertical="center"/>
    </xf>
    <xf numFmtId="189" fontId="39" fillId="0" borderId="30" xfId="5" applyNumberFormat="1" applyFont="1" applyBorder="1" applyAlignment="1">
      <alignment vertical="center"/>
    </xf>
    <xf numFmtId="188" fontId="38" fillId="16" borderId="34" xfId="5" applyNumberFormat="1" applyFont="1" applyFill="1" applyBorder="1" applyAlignment="1">
      <alignment horizontal="center" vertical="center"/>
    </xf>
    <xf numFmtId="189" fontId="38" fillId="16" borderId="34" xfId="5" applyNumberFormat="1" applyFont="1" applyFill="1" applyBorder="1" applyAlignment="1">
      <alignment horizontal="center" vertical="center"/>
    </xf>
    <xf numFmtId="0" fontId="29" fillId="0" borderId="0" xfId="5" applyFont="1" applyAlignment="1">
      <alignment horizontal="left"/>
    </xf>
    <xf numFmtId="0" fontId="29" fillId="0" borderId="0" xfId="5" applyFont="1" applyAlignment="1">
      <alignment horizontal="center"/>
    </xf>
    <xf numFmtId="191" fontId="29" fillId="0" borderId="0" xfId="15" applyNumberFormat="1" applyFont="1"/>
    <xf numFmtId="192" fontId="29" fillId="0" borderId="0" xfId="5" applyNumberFormat="1" applyFont="1"/>
    <xf numFmtId="191" fontId="38" fillId="0" borderId="0" xfId="5" applyNumberFormat="1" applyFont="1" applyAlignment="1">
      <alignment vertical="center"/>
    </xf>
    <xf numFmtId="193" fontId="29" fillId="0" borderId="0" xfId="5" applyNumberFormat="1" applyFont="1" applyAlignment="1">
      <alignment vertical="center"/>
    </xf>
    <xf numFmtId="193" fontId="29" fillId="0" borderId="0" xfId="5" applyNumberFormat="1" applyFont="1"/>
    <xf numFmtId="194" fontId="29" fillId="0" borderId="0" xfId="5" applyNumberFormat="1" applyFont="1"/>
    <xf numFmtId="0" fontId="12" fillId="0" borderId="0" xfId="5"/>
    <xf numFmtId="0" fontId="41" fillId="0" borderId="0" xfId="5" applyFont="1" applyAlignment="1">
      <alignment vertical="center"/>
    </xf>
    <xf numFmtId="0" fontId="39" fillId="0" borderId="0" xfId="5" applyFont="1" applyAlignment="1">
      <alignment vertical="center" wrapText="1"/>
    </xf>
    <xf numFmtId="195" fontId="39" fillId="0" borderId="8" xfId="5" applyNumberFormat="1" applyFont="1" applyBorder="1" applyAlignment="1">
      <alignment horizontal="right" vertical="center"/>
    </xf>
    <xf numFmtId="190" fontId="29" fillId="0" borderId="0" xfId="5" applyNumberFormat="1" applyFont="1" applyAlignment="1">
      <alignment horizontal="center" vertical="center"/>
    </xf>
    <xf numFmtId="190" fontId="41" fillId="0" borderId="0" xfId="5" applyNumberFormat="1" applyFont="1" applyAlignment="1">
      <alignment horizontal="center" vertical="center"/>
    </xf>
    <xf numFmtId="3" fontId="41" fillId="0" borderId="0" xfId="5" applyNumberFormat="1" applyFont="1" applyAlignment="1">
      <alignment vertical="center"/>
    </xf>
    <xf numFmtId="191" fontId="29" fillId="0" borderId="0" xfId="15" applyNumberFormat="1" applyFont="1" applyAlignment="1">
      <alignment vertical="center"/>
    </xf>
    <xf numFmtId="192" fontId="29" fillId="0" borderId="0" xfId="5" applyNumberFormat="1" applyFont="1" applyAlignment="1">
      <alignment vertical="center"/>
    </xf>
    <xf numFmtId="194" fontId="29" fillId="0" borderId="0" xfId="5" applyNumberFormat="1" applyFont="1" applyAlignment="1">
      <alignment vertical="center"/>
    </xf>
    <xf numFmtId="0" fontId="37" fillId="0" borderId="0" xfId="5" applyFont="1" applyAlignment="1">
      <alignment vertical="center"/>
    </xf>
    <xf numFmtId="0" fontId="12" fillId="0" borderId="0" xfId="5" applyAlignment="1">
      <alignment vertical="center"/>
    </xf>
    <xf numFmtId="0" fontId="4" fillId="0" borderId="8" xfId="0" applyNumberFormat="1" applyFont="1" applyFill="1" applyBorder="1" applyAlignment="1" applyProtection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2" borderId="9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19" fillId="0" borderId="0" xfId="2" applyFont="1" applyBorder="1" applyAlignment="1">
      <alignment horizontal="center" vertical="center" wrapText="1"/>
    </xf>
    <xf numFmtId="0" fontId="3" fillId="0" borderId="0" xfId="10" applyNumberFormat="1" applyFont="1" applyFill="1" applyBorder="1" applyAlignment="1" applyProtection="1">
      <alignment horizontal="center"/>
    </xf>
    <xf numFmtId="0" fontId="38" fillId="16" borderId="31" xfId="5" applyFont="1" applyFill="1" applyBorder="1" applyAlignment="1">
      <alignment horizontal="center" vertical="center"/>
    </xf>
    <xf numFmtId="0" fontId="38" fillId="16" borderId="32" xfId="5" applyFont="1" applyFill="1" applyBorder="1" applyAlignment="1">
      <alignment horizontal="center" vertical="center"/>
    </xf>
    <xf numFmtId="0" fontId="38" fillId="16" borderId="33" xfId="5" applyFont="1" applyFill="1" applyBorder="1" applyAlignment="1">
      <alignment horizontal="center" vertical="center"/>
    </xf>
    <xf numFmtId="0" fontId="38" fillId="0" borderId="0" xfId="5" applyFont="1" applyAlignment="1">
      <alignment horizontal="center" vertical="center"/>
    </xf>
    <xf numFmtId="0" fontId="38" fillId="0" borderId="0" xfId="5" applyFont="1" applyFill="1" applyAlignment="1">
      <alignment horizontal="center" vertical="center"/>
    </xf>
    <xf numFmtId="0" fontId="38" fillId="0" borderId="0" xfId="5" applyFont="1" applyAlignment="1">
      <alignment horizontal="center" vertical="top"/>
    </xf>
    <xf numFmtId="0" fontId="38" fillId="15" borderId="19" xfId="5" applyFont="1" applyFill="1" applyBorder="1" applyAlignment="1">
      <alignment horizontal="center" vertical="center"/>
    </xf>
    <xf numFmtId="0" fontId="38" fillId="15" borderId="20" xfId="5" applyFont="1" applyFill="1" applyBorder="1" applyAlignment="1">
      <alignment horizontal="center" vertical="center"/>
    </xf>
    <xf numFmtId="0" fontId="38" fillId="15" borderId="21" xfId="5" applyFont="1" applyFill="1" applyBorder="1" applyAlignment="1">
      <alignment horizontal="center" vertical="center"/>
    </xf>
    <xf numFmtId="0" fontId="29" fillId="0" borderId="27" xfId="5" applyFont="1" applyBorder="1" applyAlignment="1">
      <alignment horizontal="center" vertical="center"/>
    </xf>
    <xf numFmtId="0" fontId="29" fillId="0" borderId="28" xfId="5" applyFont="1" applyBorder="1" applyAlignment="1">
      <alignment horizontal="center" vertical="center"/>
    </xf>
    <xf numFmtId="0" fontId="29" fillId="0" borderId="29" xfId="5" applyFont="1" applyBorder="1" applyAlignment="1">
      <alignment horizontal="center" vertical="center"/>
    </xf>
    <xf numFmtId="0" fontId="38" fillId="0" borderId="22" xfId="5" applyFont="1" applyBorder="1" applyAlignment="1">
      <alignment horizontal="center" vertical="center"/>
    </xf>
  </cellXfs>
  <cellStyles count="16">
    <cellStyle name="Hyperlink" xfId="14" builtinId="8"/>
    <cellStyle name="เครื่องหมายจุลภาค 2 2" xfId="11"/>
    <cellStyle name="จุลภาค" xfId="1" builtinId="3"/>
    <cellStyle name="จุลภาค 2" xfId="15"/>
    <cellStyle name="ปกติ" xfId="0" builtinId="0"/>
    <cellStyle name="ปกติ 2" xfId="5"/>
    <cellStyle name="ปกติ 2 2" xfId="2"/>
    <cellStyle name="ปกติ 9" xfId="10"/>
    <cellStyle name="ปกติ_Sheet1" xfId="13"/>
    <cellStyle name="ปกติ_Sheet1 2" xfId="12"/>
    <cellStyle name="ปกติ_Sheet2 2" xfId="3"/>
    <cellStyle name="ปกติ_ประมวลผล_2 2" xfId="7"/>
    <cellStyle name="ปกติ_ประมวลผล-เข้า 2" xfId="4"/>
    <cellStyle name="ปกติ_ประมวลผลเข้า_3 2" xfId="8"/>
    <cellStyle name="ปกติ_ประมวลออก_1" xfId="6"/>
    <cellStyle name="ปกติ_ประมวลออก_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H19" sqref="H19:I19"/>
    </sheetView>
  </sheetViews>
  <sheetFormatPr defaultRowHeight="14.25" x14ac:dyDescent="0.2"/>
  <cols>
    <col min="1" max="1" width="5.625" customWidth="1"/>
    <col min="2" max="2" width="5.5" customWidth="1"/>
    <col min="3" max="3" width="27" customWidth="1"/>
    <col min="5" max="5" width="9.75" customWidth="1"/>
    <col min="6" max="6" width="14.625" customWidth="1"/>
    <col min="7" max="7" width="6.5" customWidth="1"/>
    <col min="8" max="8" width="19.625" customWidth="1"/>
    <col min="11" max="11" width="17" customWidth="1"/>
  </cols>
  <sheetData>
    <row r="1" spans="1:11" ht="21" x14ac:dyDescent="0.35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ht="21" x14ac:dyDescent="0.35">
      <c r="A2" s="268" t="s">
        <v>40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</row>
    <row r="3" spans="1:11" ht="21" x14ac:dyDescent="0.35">
      <c r="A3" s="268" t="s">
        <v>50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</row>
    <row r="4" spans="1:11" ht="21" x14ac:dyDescent="0.35">
      <c r="A4" s="68"/>
      <c r="B4" s="76"/>
      <c r="C4" s="68" t="s">
        <v>1</v>
      </c>
      <c r="D4" s="68"/>
      <c r="E4" s="68"/>
      <c r="F4" s="68"/>
      <c r="G4" s="68"/>
      <c r="H4" s="68" t="s">
        <v>2</v>
      </c>
      <c r="I4" s="68"/>
      <c r="J4" s="68"/>
      <c r="K4" s="68"/>
    </row>
    <row r="5" spans="1:11" ht="21" x14ac:dyDescent="0.35">
      <c r="A5" s="74"/>
      <c r="B5" s="77" t="s">
        <v>3</v>
      </c>
      <c r="C5" s="269" t="s">
        <v>4</v>
      </c>
      <c r="D5" s="269"/>
      <c r="E5" s="269"/>
      <c r="F5" s="269"/>
      <c r="G5" s="77" t="s">
        <v>3</v>
      </c>
      <c r="H5" s="269" t="s">
        <v>5</v>
      </c>
      <c r="I5" s="269"/>
      <c r="J5" s="269"/>
      <c r="K5" s="269"/>
    </row>
    <row r="6" spans="1:11" ht="21" x14ac:dyDescent="0.35">
      <c r="A6" s="74"/>
      <c r="B6" s="69" t="s">
        <v>6</v>
      </c>
      <c r="C6" s="70"/>
      <c r="D6" s="70" t="s">
        <v>8</v>
      </c>
      <c r="E6" s="70" t="s">
        <v>9</v>
      </c>
      <c r="F6" s="70" t="s">
        <v>10</v>
      </c>
      <c r="G6" s="69" t="s">
        <v>6</v>
      </c>
      <c r="H6" s="70" t="s">
        <v>7</v>
      </c>
      <c r="I6" s="70" t="s">
        <v>8</v>
      </c>
      <c r="J6" s="70" t="s">
        <v>9</v>
      </c>
      <c r="K6" s="70" t="s">
        <v>11</v>
      </c>
    </row>
    <row r="7" spans="1:11" ht="21" x14ac:dyDescent="0.35">
      <c r="A7" s="74"/>
      <c r="B7" s="78">
        <v>1</v>
      </c>
      <c r="C7" s="80" t="s">
        <v>34</v>
      </c>
      <c r="D7" s="81" t="s">
        <v>12</v>
      </c>
      <c r="E7" s="32">
        <v>739.57500000000027</v>
      </c>
      <c r="F7" s="32">
        <v>26449825.809999995</v>
      </c>
      <c r="G7" s="78">
        <v>1</v>
      </c>
      <c r="H7" s="82" t="s">
        <v>16</v>
      </c>
      <c r="I7" s="82">
        <v>24029020</v>
      </c>
      <c r="J7" s="82">
        <v>155.92500000000001</v>
      </c>
      <c r="K7" s="83">
        <v>29923593.09</v>
      </c>
    </row>
    <row r="8" spans="1:11" ht="21" x14ac:dyDescent="0.35">
      <c r="A8" s="74"/>
      <c r="B8" s="78">
        <v>2</v>
      </c>
      <c r="C8" s="80" t="s">
        <v>35</v>
      </c>
      <c r="D8" s="80">
        <v>94036090</v>
      </c>
      <c r="E8" s="32">
        <v>1038.66525</v>
      </c>
      <c r="F8" s="32">
        <v>18975017.640000004</v>
      </c>
      <c r="G8" s="78">
        <v>2</v>
      </c>
      <c r="H8" s="82" t="s">
        <v>37</v>
      </c>
      <c r="I8" s="82">
        <v>84151090</v>
      </c>
      <c r="J8" s="82">
        <v>216.57401000000002</v>
      </c>
      <c r="K8" s="83">
        <v>14888657.76</v>
      </c>
    </row>
    <row r="9" spans="1:11" ht="21" x14ac:dyDescent="0.35">
      <c r="A9" s="74"/>
      <c r="B9" s="78">
        <v>3</v>
      </c>
      <c r="C9" s="84" t="s">
        <v>17</v>
      </c>
      <c r="D9" s="83" t="s">
        <v>51</v>
      </c>
      <c r="E9" s="32">
        <v>7.3520000000000003</v>
      </c>
      <c r="F9" s="32">
        <v>12035953.42</v>
      </c>
      <c r="G9" s="78">
        <v>3</v>
      </c>
      <c r="H9" s="82" t="s">
        <v>38</v>
      </c>
      <c r="I9" s="82">
        <v>40112090</v>
      </c>
      <c r="J9" s="82">
        <v>154.36642000000001</v>
      </c>
      <c r="K9" s="83">
        <v>11454390.890000001</v>
      </c>
    </row>
    <row r="10" spans="1:11" ht="21" x14ac:dyDescent="0.35">
      <c r="A10" s="74"/>
      <c r="B10" s="78">
        <v>4</v>
      </c>
      <c r="C10" s="84" t="s">
        <v>52</v>
      </c>
      <c r="D10" s="83" t="s">
        <v>53</v>
      </c>
      <c r="E10" s="32">
        <v>202.9</v>
      </c>
      <c r="F10" s="32">
        <v>8961572.9000000004</v>
      </c>
      <c r="G10" s="78">
        <v>4</v>
      </c>
      <c r="H10" s="82" t="s">
        <v>54</v>
      </c>
      <c r="I10" s="82">
        <v>69074092</v>
      </c>
      <c r="J10" s="82">
        <v>282.02099999999996</v>
      </c>
      <c r="K10" s="83">
        <v>10771416.470000001</v>
      </c>
    </row>
    <row r="11" spans="1:11" ht="21" x14ac:dyDescent="0.35">
      <c r="A11" s="74"/>
      <c r="B11" s="78">
        <v>5</v>
      </c>
      <c r="C11" s="84" t="s">
        <v>55</v>
      </c>
      <c r="D11" s="83" t="s">
        <v>56</v>
      </c>
      <c r="E11" s="32">
        <v>149.1</v>
      </c>
      <c r="F11" s="32">
        <v>6937907.6600000001</v>
      </c>
      <c r="G11" s="78">
        <v>5</v>
      </c>
      <c r="H11" s="82" t="s">
        <v>43</v>
      </c>
      <c r="I11" s="82">
        <v>11071000</v>
      </c>
      <c r="J11" s="82">
        <v>657.82</v>
      </c>
      <c r="K11" s="83">
        <v>10527421.050000001</v>
      </c>
    </row>
    <row r="12" spans="1:11" ht="21" x14ac:dyDescent="0.35">
      <c r="A12" s="74"/>
      <c r="B12" s="78">
        <v>6</v>
      </c>
      <c r="C12" s="84" t="s">
        <v>57</v>
      </c>
      <c r="D12" s="83" t="s">
        <v>58</v>
      </c>
      <c r="E12" s="32">
        <v>61.5</v>
      </c>
      <c r="F12" s="32">
        <v>2819440.86</v>
      </c>
      <c r="G12" s="78">
        <v>6</v>
      </c>
      <c r="H12" s="82" t="s">
        <v>36</v>
      </c>
      <c r="I12" s="82">
        <v>87033371</v>
      </c>
      <c r="J12" s="82">
        <v>21.175999999999998</v>
      </c>
      <c r="K12" s="83">
        <v>9854302.6699999999</v>
      </c>
    </row>
    <row r="13" spans="1:11" ht="21" x14ac:dyDescent="0.35">
      <c r="A13" s="74"/>
      <c r="B13" s="78">
        <v>7</v>
      </c>
      <c r="C13" s="80" t="s">
        <v>59</v>
      </c>
      <c r="D13" s="81" t="s">
        <v>60</v>
      </c>
      <c r="E13" s="32">
        <v>151.65550000000002</v>
      </c>
      <c r="F13" s="32">
        <v>2693269.6500000004</v>
      </c>
      <c r="G13" s="78">
        <v>7</v>
      </c>
      <c r="H13" s="82" t="s">
        <v>61</v>
      </c>
      <c r="I13" s="82">
        <v>64041190</v>
      </c>
      <c r="J13" s="82">
        <v>36.58</v>
      </c>
      <c r="K13" s="83">
        <v>8757473.7599999998</v>
      </c>
    </row>
    <row r="14" spans="1:11" ht="21" x14ac:dyDescent="0.35">
      <c r="A14" s="74"/>
      <c r="B14" s="78">
        <v>8</v>
      </c>
      <c r="C14" s="84" t="s">
        <v>62</v>
      </c>
      <c r="D14" s="83" t="s">
        <v>63</v>
      </c>
      <c r="E14" s="32">
        <v>2.4747199999999996</v>
      </c>
      <c r="F14" s="32">
        <v>2441552.2000000002</v>
      </c>
      <c r="G14" s="78">
        <v>8</v>
      </c>
      <c r="H14" s="82" t="s">
        <v>64</v>
      </c>
      <c r="I14" s="82">
        <v>27101943</v>
      </c>
      <c r="J14" s="82">
        <v>73.880870000000002</v>
      </c>
      <c r="K14" s="83">
        <v>4963817.96</v>
      </c>
    </row>
    <row r="15" spans="1:11" ht="21" x14ac:dyDescent="0.35">
      <c r="A15" s="74"/>
      <c r="B15" s="78">
        <v>9</v>
      </c>
      <c r="C15" s="84" t="s">
        <v>44</v>
      </c>
      <c r="D15" s="83" t="s">
        <v>65</v>
      </c>
      <c r="E15" s="32">
        <v>2.3620000000000001</v>
      </c>
      <c r="F15" s="32">
        <v>1986340.43</v>
      </c>
      <c r="G15" s="78">
        <v>9</v>
      </c>
      <c r="H15" s="82" t="s">
        <v>66</v>
      </c>
      <c r="I15" s="82">
        <v>84392000</v>
      </c>
      <c r="J15" s="82">
        <v>105.07</v>
      </c>
      <c r="K15" s="83">
        <v>3541126.26</v>
      </c>
    </row>
    <row r="16" spans="1:11" ht="21" x14ac:dyDescent="0.35">
      <c r="A16" s="74"/>
      <c r="B16" s="78">
        <v>10</v>
      </c>
      <c r="C16" s="84" t="s">
        <v>67</v>
      </c>
      <c r="D16" s="83" t="s">
        <v>68</v>
      </c>
      <c r="E16" s="32">
        <v>14.072959999999998</v>
      </c>
      <c r="F16" s="32">
        <v>1588511.5</v>
      </c>
      <c r="G16" s="78">
        <v>10</v>
      </c>
      <c r="H16" s="82" t="s">
        <v>45</v>
      </c>
      <c r="I16" s="82">
        <v>82059000</v>
      </c>
      <c r="J16" s="82">
        <v>22.590439999999997</v>
      </c>
      <c r="K16" s="83">
        <v>3235269.66</v>
      </c>
    </row>
    <row r="17" spans="1:11" ht="21" x14ac:dyDescent="0.35">
      <c r="A17" s="74"/>
      <c r="B17" s="71"/>
      <c r="C17" s="70" t="s">
        <v>28</v>
      </c>
      <c r="D17" s="70"/>
      <c r="E17" s="85">
        <v>2369.6574300000007</v>
      </c>
      <c r="F17" s="86">
        <v>84889392.070000023</v>
      </c>
      <c r="G17" s="87"/>
      <c r="H17" s="88" t="s">
        <v>29</v>
      </c>
      <c r="I17" s="97"/>
      <c r="J17" s="99">
        <f>SUM(J7:J16)</f>
        <v>1726.0037399999999</v>
      </c>
      <c r="K17" s="98">
        <f>SUM(K7:K16)</f>
        <v>107917469.57000001</v>
      </c>
    </row>
    <row r="18" spans="1:11" ht="21" x14ac:dyDescent="0.35">
      <c r="A18" s="74"/>
      <c r="B18" s="270" t="s">
        <v>30</v>
      </c>
      <c r="C18" s="270"/>
      <c r="D18" s="270"/>
      <c r="E18" s="89">
        <f>E19-E17</f>
        <v>4423.3956100000014</v>
      </c>
      <c r="F18" s="89">
        <f>F19-F17</f>
        <v>172894603.41999996</v>
      </c>
      <c r="G18" s="271" t="s">
        <v>30</v>
      </c>
      <c r="H18" s="272"/>
      <c r="I18" s="272"/>
      <c r="J18" s="90">
        <f>J19-J17</f>
        <v>1568.9156700000015</v>
      </c>
      <c r="K18" s="91">
        <f>K19-K17</f>
        <v>32574462.838999972</v>
      </c>
    </row>
    <row r="19" spans="1:11" ht="21" x14ac:dyDescent="0.35">
      <c r="A19" s="74"/>
      <c r="B19" s="264" t="s">
        <v>39</v>
      </c>
      <c r="C19" s="265"/>
      <c r="D19" s="266"/>
      <c r="E19" s="100">
        <v>6793.0530400000016</v>
      </c>
      <c r="F19" s="100">
        <v>257783995.48999998</v>
      </c>
      <c r="G19" s="73"/>
      <c r="H19" s="267" t="s">
        <v>33</v>
      </c>
      <c r="I19" s="267"/>
      <c r="J19" s="86">
        <v>3294.9194100000013</v>
      </c>
      <c r="K19" s="92">
        <v>140491932.40899998</v>
      </c>
    </row>
    <row r="20" spans="1:11" ht="21" x14ac:dyDescent="0.35">
      <c r="A20" s="74" t="s">
        <v>69</v>
      </c>
      <c r="B20" s="74"/>
      <c r="C20" s="74" t="s">
        <v>70</v>
      </c>
      <c r="D20" s="74"/>
      <c r="E20" s="74"/>
      <c r="F20" s="74"/>
      <c r="G20" s="74" t="s">
        <v>71</v>
      </c>
      <c r="H20" s="74"/>
      <c r="I20" s="74"/>
      <c r="J20" s="93"/>
      <c r="K20" s="93"/>
    </row>
  </sheetData>
  <mergeCells count="9">
    <mergeCell ref="B19:D19"/>
    <mergeCell ref="H19:I19"/>
    <mergeCell ref="A1:K1"/>
    <mergeCell ref="A2:K2"/>
    <mergeCell ref="A3:K3"/>
    <mergeCell ref="C5:F5"/>
    <mergeCell ref="H5:K5"/>
    <mergeCell ref="B18:D18"/>
    <mergeCell ref="G18:I18"/>
  </mergeCells>
  <pageMargins left="0.17" right="0.1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L19" sqref="L19"/>
    </sheetView>
  </sheetViews>
  <sheetFormatPr defaultRowHeight="14.25" x14ac:dyDescent="0.2"/>
  <cols>
    <col min="1" max="1" width="6.875" customWidth="1"/>
    <col min="2" max="2" width="22.25" customWidth="1"/>
    <col min="3" max="3" width="9.25" customWidth="1"/>
    <col min="4" max="4" width="11.875" customWidth="1"/>
    <col min="5" max="5" width="14.875" customWidth="1"/>
    <col min="6" max="6" width="6" customWidth="1"/>
    <col min="7" max="7" width="24.875" customWidth="1"/>
    <col min="9" max="9" width="12.375" customWidth="1"/>
    <col min="10" max="10" width="15.75" customWidth="1"/>
  </cols>
  <sheetData>
    <row r="1" spans="1:11" ht="23.25" x14ac:dyDescent="0.35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1" ht="23.25" x14ac:dyDescent="0.35">
      <c r="A2" s="277" t="s">
        <v>74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1" ht="23.25" x14ac:dyDescent="0.35">
      <c r="A3" s="277" t="s">
        <v>72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</row>
    <row r="4" spans="1:11" ht="24" thickBot="1" x14ac:dyDescent="0.4">
      <c r="A4" s="75"/>
      <c r="B4" s="75" t="s">
        <v>1</v>
      </c>
      <c r="C4" s="75"/>
      <c r="D4" s="75"/>
      <c r="E4" s="75"/>
      <c r="F4" s="75"/>
      <c r="G4" s="75" t="s">
        <v>2</v>
      </c>
      <c r="H4" s="75"/>
      <c r="I4" s="75"/>
      <c r="J4" s="75"/>
      <c r="K4" s="75"/>
    </row>
    <row r="5" spans="1:11" ht="21.75" thickBot="1" x14ac:dyDescent="0.4">
      <c r="A5" s="1" t="s">
        <v>3</v>
      </c>
      <c r="B5" s="278" t="s">
        <v>4</v>
      </c>
      <c r="C5" s="278"/>
      <c r="D5" s="278"/>
      <c r="E5" s="279"/>
      <c r="F5" s="2" t="s">
        <v>3</v>
      </c>
      <c r="G5" s="280" t="s">
        <v>5</v>
      </c>
      <c r="H5" s="281"/>
      <c r="I5" s="281"/>
      <c r="J5" s="282"/>
    </row>
    <row r="6" spans="1:11" ht="21" x14ac:dyDescent="0.35">
      <c r="A6" s="3" t="s">
        <v>6</v>
      </c>
      <c r="B6" s="4" t="s">
        <v>7</v>
      </c>
      <c r="C6" s="5" t="s">
        <v>8</v>
      </c>
      <c r="D6" s="6" t="s">
        <v>9</v>
      </c>
      <c r="E6" s="7" t="s">
        <v>10</v>
      </c>
      <c r="F6" s="8" t="s">
        <v>6</v>
      </c>
      <c r="G6" s="9" t="s">
        <v>7</v>
      </c>
      <c r="H6" s="9" t="s">
        <v>8</v>
      </c>
      <c r="I6" s="10" t="s">
        <v>9</v>
      </c>
      <c r="J6" s="11" t="s">
        <v>11</v>
      </c>
    </row>
    <row r="7" spans="1:11" ht="21" x14ac:dyDescent="0.35">
      <c r="A7" s="12">
        <v>1</v>
      </c>
      <c r="B7" s="13" t="s">
        <v>34</v>
      </c>
      <c r="C7" s="14">
        <v>90111100</v>
      </c>
      <c r="D7" s="15">
        <v>26398.2608</v>
      </c>
      <c r="E7" s="15">
        <v>878029311.07169807</v>
      </c>
      <c r="F7" s="16">
        <v>1</v>
      </c>
      <c r="G7" s="17" t="s">
        <v>13</v>
      </c>
      <c r="H7" s="18">
        <v>22030099</v>
      </c>
      <c r="I7" s="19">
        <v>13.611000000000001</v>
      </c>
      <c r="J7" s="19">
        <v>945645836.51999998</v>
      </c>
      <c r="K7" s="104"/>
    </row>
    <row r="8" spans="1:11" ht="21" x14ac:dyDescent="0.35">
      <c r="A8" s="12">
        <v>2</v>
      </c>
      <c r="B8" s="20" t="s">
        <v>35</v>
      </c>
      <c r="C8" s="21">
        <v>94036090</v>
      </c>
      <c r="D8" s="22">
        <v>1862275.2236199996</v>
      </c>
      <c r="E8" s="22">
        <v>458915720.16453898</v>
      </c>
      <c r="F8" s="16">
        <v>2</v>
      </c>
      <c r="G8" s="23" t="s">
        <v>14</v>
      </c>
      <c r="H8" s="18">
        <v>85442029</v>
      </c>
      <c r="I8" s="24">
        <v>1279.4100000000001</v>
      </c>
      <c r="J8" s="19">
        <v>684429764.94000006</v>
      </c>
      <c r="K8" s="25"/>
    </row>
    <row r="9" spans="1:11" ht="21" x14ac:dyDescent="0.35">
      <c r="A9" s="12">
        <v>3</v>
      </c>
      <c r="B9" s="20" t="s">
        <v>46</v>
      </c>
      <c r="C9" s="26">
        <v>84301000</v>
      </c>
      <c r="D9" s="15">
        <v>523.64</v>
      </c>
      <c r="E9" s="27">
        <v>197815266.58000001</v>
      </c>
      <c r="F9" s="16">
        <v>3</v>
      </c>
      <c r="G9" s="28" t="s">
        <v>16</v>
      </c>
      <c r="H9" s="18">
        <v>24029020</v>
      </c>
      <c r="I9" s="24">
        <v>1593.6225399999998</v>
      </c>
      <c r="J9" s="19">
        <v>474076911.46999997</v>
      </c>
      <c r="K9" s="25"/>
    </row>
    <row r="10" spans="1:11" ht="21" x14ac:dyDescent="0.35">
      <c r="A10" s="12">
        <v>4</v>
      </c>
      <c r="B10" s="29" t="s">
        <v>17</v>
      </c>
      <c r="C10" s="30">
        <v>85043199</v>
      </c>
      <c r="D10" s="31">
        <v>149222.61934</v>
      </c>
      <c r="E10" s="32">
        <v>170338273.93646398</v>
      </c>
      <c r="F10" s="16">
        <v>4</v>
      </c>
      <c r="G10" s="23" t="s">
        <v>18</v>
      </c>
      <c r="H10" s="18">
        <v>85389020</v>
      </c>
      <c r="I10" s="33">
        <v>382.94</v>
      </c>
      <c r="J10" s="19">
        <v>238777802.15000001</v>
      </c>
      <c r="K10" s="25"/>
    </row>
    <row r="11" spans="1:11" ht="21" x14ac:dyDescent="0.35">
      <c r="A11" s="12">
        <v>5</v>
      </c>
      <c r="B11" s="13" t="s">
        <v>15</v>
      </c>
      <c r="C11" s="34">
        <v>10064090</v>
      </c>
      <c r="D11" s="15">
        <v>10698.388080000001</v>
      </c>
      <c r="E11" s="15">
        <v>166420972.081</v>
      </c>
      <c r="F11" s="16">
        <v>5</v>
      </c>
      <c r="G11" s="23" t="s">
        <v>20</v>
      </c>
      <c r="H11" s="18">
        <v>69072394</v>
      </c>
      <c r="I11" s="24">
        <v>382.2072</v>
      </c>
      <c r="J11" s="19">
        <v>208550894.34</v>
      </c>
      <c r="K11" s="25"/>
    </row>
    <row r="12" spans="1:11" ht="21" x14ac:dyDescent="0.35">
      <c r="A12" s="12">
        <v>6</v>
      </c>
      <c r="B12" s="36" t="s">
        <v>47</v>
      </c>
      <c r="C12" s="34">
        <v>84304100</v>
      </c>
      <c r="D12" s="22">
        <v>330.83</v>
      </c>
      <c r="E12" s="22">
        <v>70231181.730000004</v>
      </c>
      <c r="F12" s="16">
        <v>6</v>
      </c>
      <c r="G12" s="35" t="s">
        <v>22</v>
      </c>
      <c r="H12" s="38">
        <v>84068290</v>
      </c>
      <c r="I12" s="33">
        <v>956.91000000000008</v>
      </c>
      <c r="J12" s="39">
        <v>178980281.31999999</v>
      </c>
      <c r="K12" s="25"/>
    </row>
    <row r="13" spans="1:11" ht="21" x14ac:dyDescent="0.35">
      <c r="A13" s="12">
        <v>7</v>
      </c>
      <c r="B13" s="29" t="s">
        <v>19</v>
      </c>
      <c r="C13" s="30">
        <v>10063099</v>
      </c>
      <c r="D13" s="31">
        <v>12702.07208</v>
      </c>
      <c r="E13" s="15">
        <v>69705040.004000008</v>
      </c>
      <c r="F13" s="16">
        <v>7</v>
      </c>
      <c r="G13" s="37" t="s">
        <v>23</v>
      </c>
      <c r="H13" s="18">
        <v>85353020</v>
      </c>
      <c r="I13" s="24">
        <v>269.26370000000003</v>
      </c>
      <c r="J13" s="19">
        <v>166259128.46000001</v>
      </c>
      <c r="K13" s="40"/>
    </row>
    <row r="14" spans="1:11" ht="21" x14ac:dyDescent="0.35">
      <c r="A14" s="12">
        <v>8</v>
      </c>
      <c r="B14" s="95" t="s">
        <v>41</v>
      </c>
      <c r="C14" s="41">
        <v>90158090</v>
      </c>
      <c r="D14" s="42">
        <v>3.1779999999999999</v>
      </c>
      <c r="E14" s="42">
        <v>61892254.799999997</v>
      </c>
      <c r="F14" s="16">
        <v>8</v>
      </c>
      <c r="G14" s="37" t="s">
        <v>26</v>
      </c>
      <c r="H14" s="18">
        <v>90221400</v>
      </c>
      <c r="I14" s="24">
        <v>99.635800000000003</v>
      </c>
      <c r="J14" s="19">
        <v>127219798.65000001</v>
      </c>
      <c r="K14" s="40"/>
    </row>
    <row r="15" spans="1:11" ht="21" x14ac:dyDescent="0.35">
      <c r="A15" s="12">
        <v>9</v>
      </c>
      <c r="B15" s="43" t="s">
        <v>21</v>
      </c>
      <c r="C15" s="41">
        <v>11081400</v>
      </c>
      <c r="D15" s="15">
        <v>669.40160000000003</v>
      </c>
      <c r="E15" s="15">
        <v>27014606.8825</v>
      </c>
      <c r="F15" s="16">
        <v>9</v>
      </c>
      <c r="G15" s="94" t="s">
        <v>25</v>
      </c>
      <c r="H15" s="18">
        <v>85042219</v>
      </c>
      <c r="I15" s="24">
        <v>156.4</v>
      </c>
      <c r="J15" s="19">
        <v>117542213.53</v>
      </c>
      <c r="K15" s="25"/>
    </row>
    <row r="16" spans="1:11" ht="21" x14ac:dyDescent="0.35">
      <c r="A16" s="12">
        <v>10</v>
      </c>
      <c r="B16" s="44" t="s">
        <v>24</v>
      </c>
      <c r="C16" s="45">
        <v>84388012</v>
      </c>
      <c r="D16" s="15">
        <v>414</v>
      </c>
      <c r="E16" s="15">
        <v>20015966.775000002</v>
      </c>
      <c r="F16" s="16">
        <v>10</v>
      </c>
      <c r="G16" s="23" t="s">
        <v>27</v>
      </c>
      <c r="H16" s="46">
        <v>84742011</v>
      </c>
      <c r="I16" s="24">
        <v>130.63900000000001</v>
      </c>
      <c r="J16" s="39">
        <v>110888183.09999999</v>
      </c>
    </row>
    <row r="17" spans="1:11" ht="21.75" thickBot="1" x14ac:dyDescent="0.4">
      <c r="A17" s="47"/>
      <c r="B17" s="273" t="s">
        <v>28</v>
      </c>
      <c r="C17" s="274"/>
      <c r="D17" s="48">
        <f>SUM(D7:D16)</f>
        <v>2063237.6135199997</v>
      </c>
      <c r="E17" s="49">
        <f>SUM(E7:E16)</f>
        <v>2120378594.0252011</v>
      </c>
      <c r="F17" s="50"/>
      <c r="G17" s="275" t="s">
        <v>29</v>
      </c>
      <c r="H17" s="276"/>
      <c r="I17" s="107">
        <f>SUM(I7:I16)</f>
        <v>5264.6392400000004</v>
      </c>
      <c r="J17" s="108">
        <f>SUM(J7:J16)</f>
        <v>3252370814.4800005</v>
      </c>
    </row>
    <row r="18" spans="1:11" ht="21.75" thickBot="1" x14ac:dyDescent="0.4">
      <c r="A18" s="51"/>
      <c r="B18" s="52" t="s">
        <v>30</v>
      </c>
      <c r="C18" s="53"/>
      <c r="D18" s="54">
        <f>D19-D17</f>
        <v>3274.8935839999467</v>
      </c>
      <c r="E18" s="55">
        <f>E19-E17</f>
        <v>145507205.95239139</v>
      </c>
      <c r="F18" s="56"/>
      <c r="G18" s="57" t="s">
        <v>30</v>
      </c>
      <c r="H18" s="105"/>
      <c r="I18" s="109">
        <f>I19-I17</f>
        <v>13551.657310000002</v>
      </c>
      <c r="J18" s="110">
        <f>J19-J17</f>
        <v>745398995.53800058</v>
      </c>
      <c r="K18" s="58"/>
    </row>
    <row r="19" spans="1:11" ht="21.75" thickBot="1" x14ac:dyDescent="0.4">
      <c r="A19" s="59" t="s">
        <v>31</v>
      </c>
      <c r="B19" s="60" t="s">
        <v>32</v>
      </c>
      <c r="C19" s="61"/>
      <c r="D19" s="102">
        <v>2066512.5071039996</v>
      </c>
      <c r="E19" s="103">
        <v>2265885799.9775925</v>
      </c>
      <c r="F19" s="62"/>
      <c r="G19" s="79" t="s">
        <v>33</v>
      </c>
      <c r="H19" s="106"/>
      <c r="I19" s="101">
        <v>18816.296550000003</v>
      </c>
      <c r="J19" s="101">
        <v>3997769810.0180011</v>
      </c>
      <c r="K19" s="63"/>
    </row>
    <row r="20" spans="1:11" ht="21" x14ac:dyDescent="0.2">
      <c r="A20" s="64"/>
      <c r="B20" s="64" t="s">
        <v>73</v>
      </c>
      <c r="C20" s="64"/>
      <c r="D20" s="64"/>
      <c r="E20" s="65"/>
      <c r="F20" s="65" t="s">
        <v>75</v>
      </c>
      <c r="G20" s="65"/>
      <c r="H20" s="65"/>
      <c r="I20" s="66"/>
      <c r="J20" s="66"/>
      <c r="K20" s="67"/>
    </row>
  </sheetData>
  <mergeCells count="7">
    <mergeCell ref="B17:C17"/>
    <mergeCell ref="G17:H17"/>
    <mergeCell ref="A1:K1"/>
    <mergeCell ref="A2:K2"/>
    <mergeCell ref="A3:K3"/>
    <mergeCell ref="B5:E5"/>
    <mergeCell ref="G5:J5"/>
  </mergeCells>
  <pageMargins left="0.28999999999999998" right="0.22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workbookViewId="0">
      <selection activeCell="E54" sqref="E54"/>
    </sheetView>
  </sheetViews>
  <sheetFormatPr defaultRowHeight="23.25" x14ac:dyDescent="0.35"/>
  <cols>
    <col min="1" max="1" width="5.5" style="112" customWidth="1"/>
    <col min="2" max="2" width="25.375" style="111" customWidth="1"/>
    <col min="3" max="3" width="9.75" style="113" customWidth="1"/>
    <col min="4" max="4" width="18.875" style="114" customWidth="1"/>
    <col min="5" max="5" width="22.75" style="115" customWidth="1"/>
    <col min="6" max="6" width="5.25" style="111" customWidth="1"/>
    <col min="7" max="7" width="11.125" style="111" bestFit="1" customWidth="1"/>
    <col min="8" max="8" width="28.75" style="111" customWidth="1"/>
    <col min="9" max="9" width="13.5" style="111" bestFit="1" customWidth="1"/>
    <col min="10" max="10" width="17.125" style="111" customWidth="1"/>
    <col min="11" max="16384" width="9" style="111"/>
  </cols>
  <sheetData>
    <row r="1" spans="1:12" ht="23.25" customHeight="1" x14ac:dyDescent="0.35">
      <c r="A1" s="284" t="s">
        <v>0</v>
      </c>
      <c r="B1" s="284"/>
      <c r="C1" s="284"/>
      <c r="D1" s="284"/>
      <c r="E1" s="284"/>
      <c r="F1" s="285" t="s">
        <v>76</v>
      </c>
      <c r="G1" s="285"/>
      <c r="H1" s="285"/>
      <c r="I1" s="285"/>
      <c r="J1" s="285"/>
    </row>
    <row r="2" spans="1:12" ht="23.25" customHeight="1" x14ac:dyDescent="0.35">
      <c r="A2" s="284" t="s">
        <v>77</v>
      </c>
      <c r="B2" s="284"/>
      <c r="C2" s="284"/>
      <c r="D2" s="284"/>
      <c r="E2" s="284"/>
      <c r="F2" s="285" t="s">
        <v>78</v>
      </c>
      <c r="G2" s="285"/>
      <c r="H2" s="285"/>
      <c r="I2" s="285"/>
      <c r="J2" s="285"/>
    </row>
    <row r="3" spans="1:12" ht="23.25" customHeight="1" x14ac:dyDescent="0.35">
      <c r="A3" s="284" t="s">
        <v>79</v>
      </c>
      <c r="B3" s="284"/>
      <c r="C3" s="284"/>
      <c r="D3" s="284"/>
      <c r="E3" s="284"/>
      <c r="F3" s="285" t="s">
        <v>80</v>
      </c>
      <c r="G3" s="285"/>
      <c r="H3" s="285"/>
      <c r="I3" s="285"/>
      <c r="J3" s="285"/>
    </row>
    <row r="4" spans="1:12" ht="23.25" customHeight="1" x14ac:dyDescent="0.35">
      <c r="F4" s="116"/>
      <c r="G4" s="116"/>
      <c r="H4" s="116"/>
      <c r="I4" s="116"/>
      <c r="J4" s="116"/>
    </row>
    <row r="5" spans="1:12" ht="30" customHeight="1" x14ac:dyDescent="0.35">
      <c r="A5" s="117" t="s">
        <v>81</v>
      </c>
      <c r="B5" s="118" t="s">
        <v>7</v>
      </c>
      <c r="C5" s="119" t="s">
        <v>8</v>
      </c>
      <c r="D5" s="120" t="s">
        <v>82</v>
      </c>
      <c r="E5" s="121" t="s">
        <v>10</v>
      </c>
      <c r="F5" s="122" t="s">
        <v>81</v>
      </c>
      <c r="G5" s="123" t="s">
        <v>83</v>
      </c>
      <c r="H5" s="124" t="s">
        <v>84</v>
      </c>
      <c r="I5" s="125" t="s">
        <v>85</v>
      </c>
      <c r="J5" s="125" t="s">
        <v>86</v>
      </c>
    </row>
    <row r="6" spans="1:12" ht="23.25" customHeight="1" x14ac:dyDescent="0.35">
      <c r="A6" s="126">
        <v>1</v>
      </c>
      <c r="B6" s="127" t="s">
        <v>87</v>
      </c>
      <c r="C6" s="128">
        <v>27101971</v>
      </c>
      <c r="D6" s="32">
        <v>9454730</v>
      </c>
      <c r="E6" s="32">
        <v>176179559.38</v>
      </c>
      <c r="F6" s="96">
        <v>1</v>
      </c>
      <c r="G6" s="128">
        <v>27101971</v>
      </c>
      <c r="H6" s="127" t="s">
        <v>87</v>
      </c>
      <c r="I6" s="32">
        <v>9454730</v>
      </c>
      <c r="J6" s="32">
        <v>176179559.38</v>
      </c>
    </row>
    <row r="7" spans="1:12" ht="23.25" customHeight="1" x14ac:dyDescent="0.35">
      <c r="A7" s="126">
        <v>2</v>
      </c>
      <c r="B7" s="127" t="s">
        <v>88</v>
      </c>
      <c r="C7" s="128">
        <v>27101224</v>
      </c>
      <c r="D7" s="32">
        <v>2962935</v>
      </c>
      <c r="E7" s="32">
        <v>61419640.390000001</v>
      </c>
      <c r="F7" s="96">
        <v>2</v>
      </c>
      <c r="G7" s="128">
        <v>27101224</v>
      </c>
      <c r="H7" s="127" t="s">
        <v>88</v>
      </c>
      <c r="I7" s="32">
        <v>2962935</v>
      </c>
      <c r="J7" s="32">
        <v>61419640.390000001</v>
      </c>
      <c r="K7" s="129"/>
      <c r="L7" s="112"/>
    </row>
    <row r="8" spans="1:12" ht="23.25" customHeight="1" x14ac:dyDescent="0.35">
      <c r="A8" s="126">
        <v>3</v>
      </c>
      <c r="B8" s="127" t="s">
        <v>89</v>
      </c>
      <c r="C8" s="128">
        <v>27160000</v>
      </c>
      <c r="D8" s="32">
        <v>2</v>
      </c>
      <c r="E8" s="32">
        <v>34488336.170000002</v>
      </c>
      <c r="F8" s="96">
        <v>3</v>
      </c>
      <c r="G8" s="128">
        <v>27160000</v>
      </c>
      <c r="H8" s="127" t="s">
        <v>89</v>
      </c>
      <c r="I8" s="32">
        <v>2</v>
      </c>
      <c r="J8" s="32">
        <v>34488336.170000002</v>
      </c>
    </row>
    <row r="9" spans="1:12" ht="23.25" customHeight="1" x14ac:dyDescent="0.35">
      <c r="A9" s="126">
        <v>4</v>
      </c>
      <c r="B9" s="127" t="s">
        <v>90</v>
      </c>
      <c r="C9" s="128">
        <v>27101979</v>
      </c>
      <c r="D9" s="32">
        <v>2281110</v>
      </c>
      <c r="E9" s="32">
        <v>28182400</v>
      </c>
      <c r="F9" s="96">
        <v>4</v>
      </c>
      <c r="G9" s="128">
        <v>27101979</v>
      </c>
      <c r="H9" s="127" t="s">
        <v>90</v>
      </c>
      <c r="I9" s="32">
        <v>2281110</v>
      </c>
      <c r="J9" s="32">
        <v>28182400</v>
      </c>
    </row>
    <row r="10" spans="1:12" ht="23.25" customHeight="1" x14ac:dyDescent="0.35">
      <c r="A10" s="126">
        <v>5</v>
      </c>
      <c r="B10" s="127" t="s">
        <v>91</v>
      </c>
      <c r="C10" s="128">
        <v>21069030</v>
      </c>
      <c r="D10" s="32">
        <v>399638.68</v>
      </c>
      <c r="E10" s="32">
        <v>19728678</v>
      </c>
      <c r="F10" s="96">
        <v>5</v>
      </c>
      <c r="G10" s="128">
        <v>21069030</v>
      </c>
      <c r="H10" s="127" t="s">
        <v>91</v>
      </c>
      <c r="I10" s="32">
        <v>399638.68</v>
      </c>
      <c r="J10" s="32">
        <v>19728678</v>
      </c>
    </row>
    <row r="11" spans="1:12" ht="23.25" customHeight="1" x14ac:dyDescent="0.35">
      <c r="A11" s="126">
        <v>6</v>
      </c>
      <c r="B11" s="127" t="s">
        <v>92</v>
      </c>
      <c r="C11" s="128">
        <v>27101943</v>
      </c>
      <c r="D11" s="32">
        <v>347855.04</v>
      </c>
      <c r="E11" s="32">
        <v>19204065.57</v>
      </c>
      <c r="F11" s="96">
        <v>6</v>
      </c>
      <c r="G11" s="128">
        <v>27101943</v>
      </c>
      <c r="H11" s="127" t="s">
        <v>92</v>
      </c>
      <c r="I11" s="32">
        <v>347855.04</v>
      </c>
      <c r="J11" s="32">
        <v>19204065.57</v>
      </c>
    </row>
    <row r="12" spans="1:12" ht="23.25" customHeight="1" x14ac:dyDescent="0.35">
      <c r="A12" s="126">
        <v>7</v>
      </c>
      <c r="B12" s="127" t="s">
        <v>93</v>
      </c>
      <c r="C12" s="128">
        <v>27101212</v>
      </c>
      <c r="D12" s="32">
        <v>915120</v>
      </c>
      <c r="E12" s="32">
        <v>18586258.539999999</v>
      </c>
      <c r="F12" s="96">
        <v>7</v>
      </c>
      <c r="G12" s="128">
        <v>27101212</v>
      </c>
      <c r="H12" s="127" t="s">
        <v>93</v>
      </c>
      <c r="I12" s="32">
        <v>915120</v>
      </c>
      <c r="J12" s="32">
        <v>18586258.539999999</v>
      </c>
    </row>
    <row r="13" spans="1:12" ht="23.25" customHeight="1" x14ac:dyDescent="0.35">
      <c r="A13" s="126">
        <v>8</v>
      </c>
      <c r="B13" s="127" t="s">
        <v>94</v>
      </c>
      <c r="C13" s="128">
        <v>29224220</v>
      </c>
      <c r="D13" s="32">
        <v>207454.28</v>
      </c>
      <c r="E13" s="32">
        <v>15743425.32</v>
      </c>
      <c r="F13" s="96">
        <v>8</v>
      </c>
      <c r="G13" s="128">
        <v>29224220</v>
      </c>
      <c r="H13" s="127" t="s">
        <v>94</v>
      </c>
      <c r="I13" s="32">
        <v>207454.28</v>
      </c>
      <c r="J13" s="32">
        <v>15743425.32</v>
      </c>
    </row>
    <row r="14" spans="1:12" ht="23.25" customHeight="1" x14ac:dyDescent="0.35">
      <c r="A14" s="126">
        <v>9</v>
      </c>
      <c r="B14" s="127" t="s">
        <v>95</v>
      </c>
      <c r="C14" s="128">
        <v>25232990</v>
      </c>
      <c r="D14" s="32">
        <v>5626530</v>
      </c>
      <c r="E14" s="32">
        <v>15523218.52</v>
      </c>
      <c r="F14" s="96">
        <v>9</v>
      </c>
      <c r="G14" s="128">
        <v>25232990</v>
      </c>
      <c r="H14" s="127" t="s">
        <v>95</v>
      </c>
      <c r="I14" s="32">
        <v>5626530</v>
      </c>
      <c r="J14" s="32">
        <v>15523218.52</v>
      </c>
    </row>
    <row r="15" spans="1:12" ht="23.25" customHeight="1" x14ac:dyDescent="0.35">
      <c r="A15" s="126">
        <v>10</v>
      </c>
      <c r="B15" s="127" t="s">
        <v>96</v>
      </c>
      <c r="C15" s="128">
        <v>87033276</v>
      </c>
      <c r="D15" s="32">
        <v>51190</v>
      </c>
      <c r="E15" s="32">
        <v>15478240.949999999</v>
      </c>
      <c r="F15" s="96">
        <v>10</v>
      </c>
      <c r="G15" s="128">
        <v>87033276</v>
      </c>
      <c r="H15" s="127" t="s">
        <v>96</v>
      </c>
      <c r="I15" s="32">
        <v>51190</v>
      </c>
      <c r="J15" s="32">
        <v>15478240.949999999</v>
      </c>
    </row>
    <row r="16" spans="1:12" ht="24.75" customHeight="1" x14ac:dyDescent="0.4">
      <c r="A16" s="130"/>
      <c r="B16" s="131" t="s">
        <v>97</v>
      </c>
      <c r="C16" s="132"/>
      <c r="D16" s="133">
        <f>SUM(D6:D15)</f>
        <v>22246565</v>
      </c>
      <c r="E16" s="133">
        <f>SUM(E6:E15)</f>
        <v>404533822.83999997</v>
      </c>
      <c r="F16" s="96">
        <v>11</v>
      </c>
      <c r="G16" s="128">
        <v>21011292</v>
      </c>
      <c r="H16" s="127" t="s">
        <v>98</v>
      </c>
      <c r="I16" s="32">
        <v>100997.5</v>
      </c>
      <c r="J16" s="32">
        <v>14287500</v>
      </c>
    </row>
    <row r="17" spans="1:10" ht="23.25" customHeight="1" x14ac:dyDescent="0.35">
      <c r="A17" s="134"/>
      <c r="B17" s="135" t="s">
        <v>30</v>
      </c>
      <c r="C17" s="136"/>
      <c r="D17" s="137">
        <f>D18-D16</f>
        <v>19662634.001999997</v>
      </c>
      <c r="E17" s="137">
        <f>E18-E16</f>
        <v>545878665.78000093</v>
      </c>
      <c r="F17" s="96">
        <v>12</v>
      </c>
      <c r="G17" s="128">
        <v>31052000</v>
      </c>
      <c r="H17" s="127" t="s">
        <v>99</v>
      </c>
      <c r="I17" s="32">
        <v>1203300</v>
      </c>
      <c r="J17" s="32">
        <v>13748638.01</v>
      </c>
    </row>
    <row r="18" spans="1:10" ht="28.5" customHeight="1" x14ac:dyDescent="0.35">
      <c r="A18" s="138">
        <v>11</v>
      </c>
      <c r="B18" s="139" t="s">
        <v>100</v>
      </c>
      <c r="C18" s="140"/>
      <c r="D18" s="141">
        <v>41909199.001999997</v>
      </c>
      <c r="E18" s="141">
        <v>950412488.62000096</v>
      </c>
      <c r="F18" s="96">
        <v>13</v>
      </c>
      <c r="G18" s="128">
        <v>23099012</v>
      </c>
      <c r="H18" s="127" t="s">
        <v>101</v>
      </c>
      <c r="I18" s="32">
        <v>1056470</v>
      </c>
      <c r="J18" s="32">
        <v>12812719.5</v>
      </c>
    </row>
    <row r="19" spans="1:10" ht="23.25" customHeight="1" x14ac:dyDescent="0.35">
      <c r="A19" s="142"/>
      <c r="B19" s="143"/>
      <c r="C19" s="144"/>
      <c r="D19" s="145"/>
      <c r="E19" s="146"/>
      <c r="F19" s="96">
        <v>14</v>
      </c>
      <c r="G19" s="128">
        <v>87033371</v>
      </c>
      <c r="H19" s="127" t="s">
        <v>96</v>
      </c>
      <c r="I19" s="32">
        <v>37650</v>
      </c>
      <c r="J19" s="32">
        <v>12299608.199999999</v>
      </c>
    </row>
    <row r="20" spans="1:10" ht="23.25" customHeight="1" x14ac:dyDescent="0.35">
      <c r="A20" s="147"/>
      <c r="B20" s="148"/>
      <c r="C20" s="149"/>
      <c r="D20" s="150"/>
      <c r="E20" s="151"/>
      <c r="F20" s="96">
        <v>15</v>
      </c>
      <c r="G20" s="128">
        <v>85071099</v>
      </c>
      <c r="H20" s="152" t="s">
        <v>102</v>
      </c>
      <c r="I20" s="32">
        <v>104164.47</v>
      </c>
      <c r="J20" s="32">
        <v>11971856.859999999</v>
      </c>
    </row>
    <row r="21" spans="1:10" ht="23.25" customHeight="1" x14ac:dyDescent="0.35">
      <c r="A21" s="147"/>
      <c r="B21" s="153"/>
      <c r="C21" s="144"/>
      <c r="D21" s="154"/>
      <c r="E21" s="155"/>
      <c r="F21" s="96">
        <v>16</v>
      </c>
      <c r="G21" s="128">
        <v>23099019</v>
      </c>
      <c r="H21" s="152" t="s">
        <v>103</v>
      </c>
      <c r="I21" s="32">
        <v>696500</v>
      </c>
      <c r="J21" s="32">
        <v>11068332.5</v>
      </c>
    </row>
    <row r="22" spans="1:10" ht="23.25" customHeight="1" x14ac:dyDescent="0.35">
      <c r="A22" s="147"/>
      <c r="B22" s="153"/>
      <c r="C22" s="144"/>
      <c r="D22" s="154"/>
      <c r="E22" s="155"/>
      <c r="F22" s="96">
        <v>17</v>
      </c>
      <c r="G22" s="128">
        <v>22029910</v>
      </c>
      <c r="H22" s="152" t="s">
        <v>104</v>
      </c>
      <c r="I22" s="32">
        <v>166945.56200000001</v>
      </c>
      <c r="J22" s="32">
        <v>8499584.1199999992</v>
      </c>
    </row>
    <row r="23" spans="1:10" ht="23.25" customHeight="1" x14ac:dyDescent="0.35">
      <c r="A23" s="156"/>
      <c r="B23" s="157"/>
      <c r="C23" s="158"/>
      <c r="D23" s="159"/>
      <c r="E23" s="160"/>
      <c r="F23" s="96">
        <v>18</v>
      </c>
      <c r="G23" s="128">
        <v>21039019</v>
      </c>
      <c r="H23" s="152" t="s">
        <v>105</v>
      </c>
      <c r="I23" s="32">
        <v>117784.334</v>
      </c>
      <c r="J23" s="32">
        <v>8406715.5800000001</v>
      </c>
    </row>
    <row r="24" spans="1:10" ht="23.25" customHeight="1" x14ac:dyDescent="0.35">
      <c r="B24" s="161"/>
      <c r="C24" s="158"/>
      <c r="D24" s="162"/>
      <c r="E24" s="163"/>
      <c r="F24" s="96">
        <v>19</v>
      </c>
      <c r="G24" s="128">
        <v>17011400</v>
      </c>
      <c r="H24" s="152" t="s">
        <v>106</v>
      </c>
      <c r="I24" s="32">
        <v>735000</v>
      </c>
      <c r="J24" s="32">
        <v>7740694.3200000003</v>
      </c>
    </row>
    <row r="25" spans="1:10" ht="23.25" customHeight="1" x14ac:dyDescent="0.35">
      <c r="B25" s="161"/>
      <c r="C25" s="158"/>
      <c r="D25" s="164"/>
      <c r="E25" s="155"/>
      <c r="F25" s="96">
        <v>20</v>
      </c>
      <c r="G25" s="128">
        <v>39232199</v>
      </c>
      <c r="H25" s="165" t="s">
        <v>107</v>
      </c>
      <c r="I25" s="32">
        <v>111984</v>
      </c>
      <c r="J25" s="32">
        <v>7413335.0499999998</v>
      </c>
    </row>
    <row r="26" spans="1:10" ht="23.25" customHeight="1" x14ac:dyDescent="0.35">
      <c r="B26" s="161"/>
      <c r="C26" s="158"/>
      <c r="D26" s="154"/>
      <c r="E26" s="163"/>
      <c r="F26" s="96">
        <v>21</v>
      </c>
      <c r="G26" s="128">
        <v>31055100</v>
      </c>
      <c r="H26" s="152" t="s">
        <v>99</v>
      </c>
      <c r="I26" s="32">
        <v>583000</v>
      </c>
      <c r="J26" s="32">
        <v>7159600</v>
      </c>
    </row>
    <row r="27" spans="1:10" ht="23.25" customHeight="1" x14ac:dyDescent="0.35">
      <c r="B27" s="161"/>
      <c r="C27" s="158"/>
      <c r="D27" s="166"/>
      <c r="E27" s="167"/>
      <c r="F27" s="96">
        <v>22</v>
      </c>
      <c r="G27" s="128">
        <v>19023040</v>
      </c>
      <c r="H27" s="165" t="s">
        <v>108</v>
      </c>
      <c r="I27" s="32">
        <v>95203.9</v>
      </c>
      <c r="J27" s="32">
        <v>6923486.5999999996</v>
      </c>
    </row>
    <row r="28" spans="1:10" ht="23.25" customHeight="1" x14ac:dyDescent="0.35">
      <c r="B28" s="161"/>
      <c r="C28" s="158"/>
      <c r="D28" s="168"/>
      <c r="E28" s="167"/>
      <c r="F28" s="96">
        <v>23</v>
      </c>
      <c r="G28" s="128">
        <v>22029920</v>
      </c>
      <c r="H28" s="165" t="s">
        <v>109</v>
      </c>
      <c r="I28" s="32">
        <v>380546.4</v>
      </c>
      <c r="J28" s="32">
        <v>6787842.2000000002</v>
      </c>
    </row>
    <row r="29" spans="1:10" ht="23.25" customHeight="1" x14ac:dyDescent="0.35">
      <c r="B29" s="161"/>
      <c r="C29" s="158"/>
      <c r="D29" s="169"/>
      <c r="E29" s="163"/>
      <c r="F29" s="96">
        <v>24</v>
      </c>
      <c r="G29" s="128">
        <v>21069099</v>
      </c>
      <c r="H29" s="152" t="s">
        <v>110</v>
      </c>
      <c r="I29" s="32">
        <v>175650.6</v>
      </c>
      <c r="J29" s="32">
        <v>6518501.1799999997</v>
      </c>
    </row>
    <row r="30" spans="1:10" ht="23.25" customHeight="1" x14ac:dyDescent="0.35">
      <c r="F30" s="96">
        <v>25</v>
      </c>
      <c r="G30" s="128">
        <v>31059000</v>
      </c>
      <c r="H30" s="170" t="s">
        <v>99</v>
      </c>
      <c r="I30" s="32">
        <v>562000</v>
      </c>
      <c r="J30" s="32">
        <v>6369643.7999999998</v>
      </c>
    </row>
    <row r="31" spans="1:10" ht="23.25" customHeight="1" x14ac:dyDescent="0.35">
      <c r="F31" s="96">
        <v>26</v>
      </c>
      <c r="G31" s="128">
        <v>10064090</v>
      </c>
      <c r="H31" s="152" t="s">
        <v>19</v>
      </c>
      <c r="I31" s="32">
        <v>635750</v>
      </c>
      <c r="J31" s="32">
        <v>6081600</v>
      </c>
    </row>
    <row r="32" spans="1:10" ht="23.25" customHeight="1" x14ac:dyDescent="0.35">
      <c r="A32" s="171" t="s">
        <v>0</v>
      </c>
      <c r="B32" s="171"/>
      <c r="C32" s="172"/>
      <c r="D32" s="173"/>
      <c r="E32" s="171"/>
      <c r="F32" s="96">
        <v>27</v>
      </c>
      <c r="G32" s="128">
        <v>19051000</v>
      </c>
      <c r="H32" s="152" t="s">
        <v>111</v>
      </c>
      <c r="I32" s="32">
        <v>68202.788</v>
      </c>
      <c r="J32" s="32">
        <v>6017094.0700000003</v>
      </c>
    </row>
    <row r="33" spans="1:10" ht="23.25" customHeight="1" x14ac:dyDescent="0.35">
      <c r="A33" s="171" t="s">
        <v>77</v>
      </c>
      <c r="B33" s="171"/>
      <c r="C33" s="172"/>
      <c r="D33" s="173"/>
      <c r="E33" s="171"/>
      <c r="F33" s="96">
        <v>28</v>
      </c>
      <c r="G33" s="128">
        <v>96190019</v>
      </c>
      <c r="H33" s="152" t="s">
        <v>112</v>
      </c>
      <c r="I33" s="32">
        <v>41701.760000000002</v>
      </c>
      <c r="J33" s="32">
        <v>6012640.3700000001</v>
      </c>
    </row>
    <row r="34" spans="1:10" ht="23.25" customHeight="1" x14ac:dyDescent="0.35">
      <c r="A34" s="171" t="s">
        <v>113</v>
      </c>
      <c r="B34" s="171"/>
      <c r="C34" s="172"/>
      <c r="D34" s="173"/>
      <c r="E34" s="171"/>
      <c r="F34" s="96">
        <v>29</v>
      </c>
      <c r="G34" s="128">
        <v>85284910</v>
      </c>
      <c r="H34" s="152" t="s">
        <v>114</v>
      </c>
      <c r="I34" s="32">
        <v>6409.32</v>
      </c>
      <c r="J34" s="32">
        <v>5979216.1500000004</v>
      </c>
    </row>
    <row r="35" spans="1:10" ht="23.25" customHeight="1" x14ac:dyDescent="0.35">
      <c r="F35" s="96">
        <v>30</v>
      </c>
      <c r="G35" s="128">
        <v>68101910</v>
      </c>
      <c r="H35" s="165" t="s">
        <v>115</v>
      </c>
      <c r="I35" s="32">
        <v>1242980.3999999999</v>
      </c>
      <c r="J35" s="32">
        <v>5965006.96</v>
      </c>
    </row>
    <row r="36" spans="1:10" ht="23.25" customHeight="1" x14ac:dyDescent="0.35">
      <c r="A36" s="174" t="s">
        <v>81</v>
      </c>
      <c r="B36" s="175" t="s">
        <v>7</v>
      </c>
      <c r="C36" s="176" t="s">
        <v>8</v>
      </c>
      <c r="D36" s="177" t="s">
        <v>9</v>
      </c>
      <c r="E36" s="178" t="s">
        <v>116</v>
      </c>
      <c r="F36" s="96">
        <v>31</v>
      </c>
      <c r="G36" s="128">
        <v>32099000</v>
      </c>
      <c r="H36" s="179" t="s">
        <v>117</v>
      </c>
      <c r="I36" s="32">
        <v>16858.12</v>
      </c>
      <c r="J36" s="32">
        <v>5347571.1900000004</v>
      </c>
    </row>
    <row r="37" spans="1:10" ht="23.25" customHeight="1" x14ac:dyDescent="0.35">
      <c r="A37" s="180">
        <v>1</v>
      </c>
      <c r="B37" s="181" t="s">
        <v>118</v>
      </c>
      <c r="C37" s="128">
        <v>2710</v>
      </c>
      <c r="D37" s="72">
        <v>164863.22648899999</v>
      </c>
      <c r="E37" s="72">
        <v>3512.9281031400001</v>
      </c>
      <c r="F37" s="96">
        <v>32</v>
      </c>
      <c r="G37" s="128">
        <v>31055900</v>
      </c>
      <c r="H37" s="127" t="s">
        <v>99</v>
      </c>
      <c r="I37" s="32">
        <v>450000</v>
      </c>
      <c r="J37" s="32">
        <v>5233400</v>
      </c>
    </row>
    <row r="38" spans="1:10" ht="23.25" customHeight="1" x14ac:dyDescent="0.35">
      <c r="A38" s="126">
        <v>2</v>
      </c>
      <c r="B38" s="181" t="s">
        <v>123</v>
      </c>
      <c r="C38" s="128">
        <v>2309</v>
      </c>
      <c r="D38" s="72">
        <v>20578.348209999996</v>
      </c>
      <c r="E38" s="72">
        <v>302.25024682999998</v>
      </c>
      <c r="F38" s="96">
        <v>33</v>
      </c>
      <c r="G38" s="128">
        <v>40119010</v>
      </c>
      <c r="H38" s="179" t="s">
        <v>119</v>
      </c>
      <c r="I38" s="32">
        <v>50217</v>
      </c>
      <c r="J38" s="32">
        <v>5001157</v>
      </c>
    </row>
    <row r="39" spans="1:10" ht="23.25" customHeight="1" x14ac:dyDescent="0.35">
      <c r="A39" s="126">
        <v>3</v>
      </c>
      <c r="B39" s="182" t="s">
        <v>96</v>
      </c>
      <c r="C39" s="128">
        <v>8703</v>
      </c>
      <c r="D39" s="72">
        <v>697.58</v>
      </c>
      <c r="E39" s="72">
        <v>258.71706590000002</v>
      </c>
      <c r="F39" s="96">
        <v>34</v>
      </c>
      <c r="G39" s="128">
        <v>84251100</v>
      </c>
      <c r="H39" s="179" t="s">
        <v>42</v>
      </c>
      <c r="I39" s="32">
        <v>27000</v>
      </c>
      <c r="J39" s="32">
        <v>4941760</v>
      </c>
    </row>
    <row r="40" spans="1:10" ht="23.25" customHeight="1" x14ac:dyDescent="0.35">
      <c r="A40" s="180">
        <v>4</v>
      </c>
      <c r="B40" s="183" t="s">
        <v>109</v>
      </c>
      <c r="C40" s="128">
        <v>2202</v>
      </c>
      <c r="D40" s="72">
        <v>11206.495324</v>
      </c>
      <c r="E40" s="72">
        <v>244.03234306999997</v>
      </c>
      <c r="F40" s="96">
        <v>35</v>
      </c>
      <c r="G40" s="128">
        <v>72142039</v>
      </c>
      <c r="H40" s="179" t="s">
        <v>120</v>
      </c>
      <c r="I40" s="32">
        <v>297681.84999999998</v>
      </c>
      <c r="J40" s="32">
        <v>4941518.71</v>
      </c>
    </row>
    <row r="41" spans="1:10" ht="23.25" customHeight="1" x14ac:dyDescent="0.35">
      <c r="A41" s="126">
        <v>5</v>
      </c>
      <c r="B41" s="182" t="s">
        <v>126</v>
      </c>
      <c r="C41" s="128">
        <v>3923</v>
      </c>
      <c r="D41" s="72">
        <v>3095.6447130000001</v>
      </c>
      <c r="E41" s="72">
        <v>233.69005860000001</v>
      </c>
      <c r="F41" s="96">
        <v>36</v>
      </c>
      <c r="G41" s="128">
        <v>20099099</v>
      </c>
      <c r="H41" s="179" t="s">
        <v>91</v>
      </c>
      <c r="I41" s="32">
        <v>160370.92000000001</v>
      </c>
      <c r="J41" s="32">
        <v>4709758</v>
      </c>
    </row>
    <row r="42" spans="1:10" ht="23.25" customHeight="1" x14ac:dyDescent="0.35">
      <c r="A42" s="126">
        <v>6</v>
      </c>
      <c r="B42" s="181" t="s">
        <v>121</v>
      </c>
      <c r="C42" s="128">
        <v>8701</v>
      </c>
      <c r="D42" s="72">
        <v>1702.0334599999999</v>
      </c>
      <c r="E42" s="72">
        <v>219.44160463</v>
      </c>
      <c r="F42" s="96">
        <v>37</v>
      </c>
      <c r="G42" s="128">
        <v>17023020</v>
      </c>
      <c r="H42" s="179" t="s">
        <v>122</v>
      </c>
      <c r="I42" s="32">
        <v>63670</v>
      </c>
      <c r="J42" s="32">
        <v>4526450</v>
      </c>
    </row>
    <row r="43" spans="1:10" ht="23.25" customHeight="1" x14ac:dyDescent="0.35">
      <c r="A43" s="180">
        <v>7</v>
      </c>
      <c r="B43" s="181" t="s">
        <v>91</v>
      </c>
      <c r="C43" s="128">
        <v>2106</v>
      </c>
      <c r="D43" s="72">
        <v>4261.9095399999997</v>
      </c>
      <c r="E43" s="72">
        <v>196.26161957999997</v>
      </c>
      <c r="F43" s="96">
        <v>38</v>
      </c>
      <c r="G43" s="128">
        <v>22029950</v>
      </c>
      <c r="H43" s="179" t="s">
        <v>124</v>
      </c>
      <c r="I43" s="32">
        <v>261574.32</v>
      </c>
      <c r="J43" s="32">
        <v>4498613</v>
      </c>
    </row>
    <row r="44" spans="1:10" ht="23.25" customHeight="1" x14ac:dyDescent="0.35">
      <c r="A44" s="126">
        <v>8</v>
      </c>
      <c r="B44" s="152" t="s">
        <v>168</v>
      </c>
      <c r="C44" s="128">
        <v>7214</v>
      </c>
      <c r="D44" s="72">
        <v>10048.505869999999</v>
      </c>
      <c r="E44" s="72">
        <v>185.17039298</v>
      </c>
      <c r="F44" s="96">
        <v>39</v>
      </c>
      <c r="G44" s="128">
        <v>31021000</v>
      </c>
      <c r="H44" s="179" t="s">
        <v>99</v>
      </c>
      <c r="I44" s="32">
        <v>381000</v>
      </c>
      <c r="J44" s="32">
        <v>4397700</v>
      </c>
    </row>
    <row r="45" spans="1:10" ht="23.25" customHeight="1" x14ac:dyDescent="0.35">
      <c r="A45" s="126">
        <v>9</v>
      </c>
      <c r="B45" s="181" t="s">
        <v>94</v>
      </c>
      <c r="C45" s="128">
        <v>2922</v>
      </c>
      <c r="D45" s="72">
        <v>2219.8036399999996</v>
      </c>
      <c r="E45" s="72">
        <v>168.37923330999999</v>
      </c>
      <c r="F45" s="96">
        <v>40</v>
      </c>
      <c r="G45" s="128">
        <v>27101226</v>
      </c>
      <c r="H45" s="179" t="s">
        <v>125</v>
      </c>
      <c r="I45" s="32">
        <v>212220</v>
      </c>
      <c r="J45" s="32">
        <v>4248733.58</v>
      </c>
    </row>
    <row r="46" spans="1:10" ht="23.25" customHeight="1" x14ac:dyDescent="0.35">
      <c r="A46" s="180">
        <v>10</v>
      </c>
      <c r="B46" s="127" t="s">
        <v>89</v>
      </c>
      <c r="C46" s="128">
        <v>2716</v>
      </c>
      <c r="D46" s="72">
        <v>1.9E-2</v>
      </c>
      <c r="E46" s="72">
        <v>152.35890616</v>
      </c>
      <c r="F46" s="96">
        <v>41</v>
      </c>
      <c r="G46" s="128">
        <v>87011011</v>
      </c>
      <c r="H46" s="179" t="s">
        <v>127</v>
      </c>
      <c r="I46" s="32">
        <v>39495</v>
      </c>
      <c r="J46" s="32">
        <v>4215220.18</v>
      </c>
    </row>
    <row r="47" spans="1:10" ht="23.25" customHeight="1" x14ac:dyDescent="0.4">
      <c r="A47" s="184"/>
      <c r="B47" s="184" t="s">
        <v>97</v>
      </c>
      <c r="C47" s="185"/>
      <c r="D47" s="90">
        <v>218673.56624599994</v>
      </c>
      <c r="E47" s="186">
        <v>5473.2295741999997</v>
      </c>
      <c r="F47" s="96">
        <v>42</v>
      </c>
      <c r="G47" s="128">
        <v>84089010</v>
      </c>
      <c r="H47" s="179" t="s">
        <v>128</v>
      </c>
      <c r="I47" s="32">
        <v>13098</v>
      </c>
      <c r="J47" s="32">
        <v>4169894.45</v>
      </c>
    </row>
    <row r="48" spans="1:10" ht="23.25" customHeight="1" x14ac:dyDescent="0.35">
      <c r="A48" s="134"/>
      <c r="B48" s="187" t="s">
        <v>30</v>
      </c>
      <c r="C48" s="188"/>
      <c r="D48" s="90">
        <v>193404.08824299905</v>
      </c>
      <c r="E48" s="189">
        <v>4519.6857430900009</v>
      </c>
      <c r="F48" s="96">
        <v>43</v>
      </c>
      <c r="G48" s="128">
        <v>85369099</v>
      </c>
      <c r="H48" s="179" t="s">
        <v>129</v>
      </c>
      <c r="I48" s="32">
        <v>3003.32</v>
      </c>
      <c r="J48" s="32">
        <v>4153857.41</v>
      </c>
    </row>
    <row r="49" spans="1:12" ht="23.25" customHeight="1" x14ac:dyDescent="0.45">
      <c r="A49" s="190"/>
      <c r="B49" s="190" t="s">
        <v>100</v>
      </c>
      <c r="C49" s="140"/>
      <c r="D49" s="90">
        <v>412077.65448899899</v>
      </c>
      <c r="E49" s="90">
        <v>9992.9153172900005</v>
      </c>
      <c r="F49" s="96">
        <v>44</v>
      </c>
      <c r="G49" s="128">
        <v>39231090</v>
      </c>
      <c r="H49" s="179" t="s">
        <v>130</v>
      </c>
      <c r="I49" s="32">
        <v>30481.200000000001</v>
      </c>
      <c r="J49" s="32">
        <v>3930211.89</v>
      </c>
    </row>
    <row r="50" spans="1:12" ht="23.25" customHeight="1" x14ac:dyDescent="0.45">
      <c r="A50" s="191"/>
      <c r="B50" s="191"/>
      <c r="C50" s="192"/>
      <c r="D50" s="145"/>
      <c r="E50" s="146"/>
      <c r="F50" s="96">
        <v>45</v>
      </c>
      <c r="G50" s="128">
        <v>23099011</v>
      </c>
      <c r="H50" s="193" t="s">
        <v>103</v>
      </c>
      <c r="I50" s="32">
        <v>375540</v>
      </c>
      <c r="J50" s="32">
        <v>3923343</v>
      </c>
    </row>
    <row r="51" spans="1:12" ht="23.25" customHeight="1" x14ac:dyDescent="0.35">
      <c r="B51" s="194"/>
      <c r="F51" s="96">
        <v>46</v>
      </c>
      <c r="G51" s="128">
        <v>73089099</v>
      </c>
      <c r="H51" s="165" t="s">
        <v>131</v>
      </c>
      <c r="I51" s="32">
        <v>101120.22</v>
      </c>
      <c r="J51" s="32">
        <v>3862797.53</v>
      </c>
    </row>
    <row r="52" spans="1:12" ht="27" customHeight="1" x14ac:dyDescent="0.35">
      <c r="D52" s="195"/>
      <c r="F52" s="96">
        <v>47</v>
      </c>
      <c r="G52" s="128">
        <v>21011110</v>
      </c>
      <c r="H52" s="165" t="s">
        <v>49</v>
      </c>
      <c r="I52" s="32">
        <v>9240</v>
      </c>
      <c r="J52" s="32">
        <v>3833500</v>
      </c>
    </row>
    <row r="53" spans="1:12" ht="23.25" customHeight="1" x14ac:dyDescent="0.35">
      <c r="F53" s="96">
        <v>48</v>
      </c>
      <c r="G53" s="128">
        <v>73063021</v>
      </c>
      <c r="H53" s="165" t="s">
        <v>48</v>
      </c>
      <c r="I53" s="32">
        <v>57497.89</v>
      </c>
      <c r="J53" s="32">
        <v>3544611.92</v>
      </c>
    </row>
    <row r="54" spans="1:12" ht="23.25" customHeight="1" x14ac:dyDescent="0.35">
      <c r="F54" s="96">
        <v>49</v>
      </c>
      <c r="G54" s="128">
        <v>33049930</v>
      </c>
      <c r="H54" s="165" t="s">
        <v>132</v>
      </c>
      <c r="I54" s="32">
        <v>13381.468000000001</v>
      </c>
      <c r="J54" s="32">
        <v>3404174.03</v>
      </c>
    </row>
    <row r="55" spans="1:12" ht="23.25" customHeight="1" x14ac:dyDescent="0.35">
      <c r="F55" s="96">
        <v>50</v>
      </c>
      <c r="G55" s="128">
        <v>84181019</v>
      </c>
      <c r="H55" s="165" t="s">
        <v>133</v>
      </c>
      <c r="I55" s="32">
        <v>21869.54</v>
      </c>
      <c r="J55" s="32">
        <v>3275645.46</v>
      </c>
    </row>
    <row r="56" spans="1:12" ht="23.25" customHeight="1" x14ac:dyDescent="0.35">
      <c r="B56" s="161"/>
      <c r="C56" s="144"/>
      <c r="D56" s="196"/>
      <c r="E56" s="197"/>
      <c r="F56" s="198" t="s">
        <v>97</v>
      </c>
      <c r="G56" s="263"/>
      <c r="H56" s="199"/>
      <c r="I56" s="200">
        <f>SUM(I6:I55)</f>
        <v>32954124.881999996</v>
      </c>
      <c r="J56" s="201">
        <f>SUM(J6:J55)</f>
        <v>662757355.65999997</v>
      </c>
    </row>
    <row r="57" spans="1:12" ht="23.25" customHeight="1" x14ac:dyDescent="0.35">
      <c r="B57" s="161"/>
      <c r="C57" s="158"/>
      <c r="D57" s="202"/>
      <c r="E57" s="203"/>
      <c r="F57" s="204" t="s">
        <v>30</v>
      </c>
      <c r="G57" s="263"/>
      <c r="H57" s="199"/>
      <c r="I57" s="205">
        <f>I58-I56</f>
        <v>8955074.120000001</v>
      </c>
      <c r="J57" s="206">
        <f>J58-J56</f>
        <v>287655132.96000099</v>
      </c>
    </row>
    <row r="58" spans="1:12" ht="22.5" customHeight="1" x14ac:dyDescent="0.35">
      <c r="B58" s="161"/>
      <c r="C58" s="144"/>
      <c r="D58" s="196"/>
      <c r="E58" s="155"/>
      <c r="F58" s="283" t="s">
        <v>134</v>
      </c>
      <c r="G58" s="283"/>
      <c r="H58" s="207"/>
      <c r="I58" s="208">
        <v>41909199.001999997</v>
      </c>
      <c r="J58" s="209">
        <v>950412488.62000096</v>
      </c>
    </row>
    <row r="59" spans="1:12" ht="23.25" customHeight="1" x14ac:dyDescent="0.35">
      <c r="B59" s="210"/>
      <c r="C59" s="211"/>
      <c r="D59" s="212"/>
      <c r="E59" s="213"/>
      <c r="H59" s="214"/>
      <c r="I59" s="153"/>
      <c r="J59" s="215"/>
      <c r="K59" s="153"/>
      <c r="L59" s="153"/>
    </row>
    <row r="60" spans="1:12" ht="23.25" customHeight="1" x14ac:dyDescent="0.35">
      <c r="B60" s="161"/>
      <c r="C60" s="216"/>
      <c r="D60" s="150"/>
      <c r="E60" s="151"/>
      <c r="H60" s="214"/>
      <c r="I60" s="153"/>
      <c r="J60" s="215"/>
      <c r="K60" s="153"/>
      <c r="L60" s="153"/>
    </row>
    <row r="61" spans="1:12" ht="23.25" customHeight="1" x14ac:dyDescent="0.35">
      <c r="B61" s="114"/>
      <c r="H61" s="217"/>
      <c r="I61" s="153"/>
      <c r="J61" s="153"/>
      <c r="K61" s="153"/>
      <c r="L61" s="153"/>
    </row>
    <row r="62" spans="1:12" ht="23.25" customHeight="1" x14ac:dyDescent="0.35">
      <c r="H62" s="217"/>
      <c r="I62" s="153"/>
      <c r="J62" s="153"/>
      <c r="K62" s="153"/>
      <c r="L62" s="153"/>
    </row>
    <row r="63" spans="1:12" ht="23.25" customHeight="1" x14ac:dyDescent="0.35">
      <c r="H63" s="217"/>
      <c r="I63" s="153"/>
      <c r="J63" s="153"/>
      <c r="K63" s="153"/>
      <c r="L63" s="153"/>
    </row>
    <row r="64" spans="1:12" ht="23.25" customHeight="1" x14ac:dyDescent="0.35">
      <c r="H64" s="218"/>
      <c r="I64" s="154"/>
      <c r="J64" s="154"/>
      <c r="K64" s="153"/>
      <c r="L64" s="153"/>
    </row>
    <row r="65" spans="8:12" ht="23.25" customHeight="1" x14ac:dyDescent="0.35">
      <c r="H65" s="217"/>
      <c r="I65" s="153"/>
      <c r="J65" s="153"/>
      <c r="K65" s="153"/>
      <c r="L65" s="153"/>
    </row>
    <row r="66" spans="8:12" ht="23.25" customHeight="1" x14ac:dyDescent="0.35">
      <c r="H66" s="217"/>
      <c r="I66" s="153"/>
      <c r="J66" s="153"/>
      <c r="K66" s="153"/>
      <c r="L66" s="153"/>
    </row>
    <row r="67" spans="8:12" ht="23.25" customHeight="1" x14ac:dyDescent="0.35">
      <c r="H67" s="217"/>
      <c r="I67" s="153"/>
      <c r="J67" s="153"/>
      <c r="K67" s="153"/>
      <c r="L67" s="153"/>
    </row>
    <row r="68" spans="8:12" ht="23.25" customHeight="1" x14ac:dyDescent="0.35">
      <c r="H68" s="217"/>
      <c r="I68" s="153"/>
      <c r="J68" s="153"/>
      <c r="K68" s="153"/>
      <c r="L68" s="153"/>
    </row>
    <row r="69" spans="8:12" ht="23.25" customHeight="1" x14ac:dyDescent="0.35">
      <c r="H69" s="217"/>
      <c r="I69" s="153"/>
      <c r="J69" s="153"/>
      <c r="K69" s="153"/>
      <c r="L69" s="153"/>
    </row>
    <row r="70" spans="8:12" ht="23.25" customHeight="1" x14ac:dyDescent="0.35">
      <c r="H70" s="217"/>
      <c r="I70" s="153"/>
      <c r="J70" s="153"/>
      <c r="K70" s="153"/>
      <c r="L70" s="153"/>
    </row>
    <row r="71" spans="8:12" ht="23.25" customHeight="1" x14ac:dyDescent="0.35">
      <c r="H71" s="217"/>
      <c r="I71" s="153"/>
      <c r="J71" s="153"/>
      <c r="K71" s="153"/>
      <c r="L71" s="153"/>
    </row>
    <row r="72" spans="8:12" ht="23.25" customHeight="1" x14ac:dyDescent="0.35">
      <c r="H72" s="217"/>
      <c r="I72" s="153"/>
      <c r="J72" s="153"/>
      <c r="K72" s="153"/>
      <c r="L72" s="153"/>
    </row>
    <row r="73" spans="8:12" ht="23.25" customHeight="1" x14ac:dyDescent="0.35">
      <c r="H73" s="217"/>
      <c r="I73" s="153"/>
      <c r="J73" s="153"/>
      <c r="K73" s="153"/>
      <c r="L73" s="153"/>
    </row>
    <row r="74" spans="8:12" ht="23.25" customHeight="1" x14ac:dyDescent="0.35">
      <c r="H74" s="217"/>
      <c r="I74" s="153"/>
      <c r="J74" s="153"/>
      <c r="K74" s="153"/>
      <c r="L74" s="153"/>
    </row>
    <row r="75" spans="8:12" ht="23.25" customHeight="1" x14ac:dyDescent="0.35">
      <c r="H75" s="217"/>
      <c r="I75" s="153"/>
      <c r="J75" s="153"/>
      <c r="K75" s="153"/>
      <c r="L75" s="153"/>
    </row>
    <row r="76" spans="8:12" ht="23.25" customHeight="1" x14ac:dyDescent="0.35">
      <c r="H76" s="217"/>
      <c r="I76" s="153"/>
      <c r="J76" s="153"/>
      <c r="K76" s="153"/>
      <c r="L76" s="153"/>
    </row>
    <row r="77" spans="8:12" ht="23.25" customHeight="1" x14ac:dyDescent="0.35">
      <c r="H77" s="217"/>
      <c r="I77" s="153"/>
      <c r="J77" s="153"/>
      <c r="K77" s="153"/>
      <c r="L77" s="153"/>
    </row>
    <row r="78" spans="8:12" ht="23.25" customHeight="1" x14ac:dyDescent="0.35">
      <c r="H78" s="217"/>
      <c r="I78" s="153"/>
      <c r="J78" s="153"/>
      <c r="K78" s="153"/>
      <c r="L78" s="153"/>
    </row>
    <row r="79" spans="8:12" ht="23.25" customHeight="1" x14ac:dyDescent="0.35">
      <c r="H79" s="217"/>
      <c r="I79" s="153"/>
      <c r="J79" s="153"/>
      <c r="K79" s="153"/>
      <c r="L79" s="153"/>
    </row>
    <row r="80" spans="8:12" ht="23.25" customHeight="1" x14ac:dyDescent="0.35">
      <c r="H80" s="217"/>
      <c r="I80" s="153"/>
      <c r="J80" s="153"/>
      <c r="K80" s="153"/>
      <c r="L80" s="153"/>
    </row>
    <row r="81" spans="8:12" ht="23.25" customHeight="1" x14ac:dyDescent="0.35">
      <c r="H81" s="217"/>
      <c r="I81" s="153"/>
      <c r="J81" s="153"/>
      <c r="K81" s="153"/>
      <c r="L81" s="153"/>
    </row>
    <row r="82" spans="8:12" ht="23.25" customHeight="1" x14ac:dyDescent="0.35">
      <c r="H82" s="217"/>
      <c r="I82" s="153"/>
      <c r="J82" s="153"/>
      <c r="K82" s="153"/>
      <c r="L82" s="153"/>
    </row>
    <row r="83" spans="8:12" ht="23.25" customHeight="1" x14ac:dyDescent="0.35">
      <c r="H83" s="217"/>
      <c r="I83" s="153"/>
      <c r="J83" s="153"/>
      <c r="K83" s="153"/>
      <c r="L83" s="153"/>
    </row>
    <row r="84" spans="8:12" ht="23.25" customHeight="1" x14ac:dyDescent="0.35">
      <c r="H84" s="217"/>
      <c r="I84" s="153"/>
      <c r="J84" s="153"/>
      <c r="K84" s="153"/>
      <c r="L84" s="153"/>
    </row>
    <row r="85" spans="8:12" ht="23.25" customHeight="1" x14ac:dyDescent="0.35">
      <c r="H85" s="217"/>
      <c r="I85" s="153"/>
      <c r="J85" s="153"/>
      <c r="K85" s="153"/>
      <c r="L85" s="153"/>
    </row>
    <row r="86" spans="8:12" ht="23.25" customHeight="1" x14ac:dyDescent="0.35">
      <c r="H86" s="217"/>
      <c r="I86" s="153"/>
      <c r="J86" s="153"/>
      <c r="K86" s="153"/>
      <c r="L86" s="153"/>
    </row>
    <row r="87" spans="8:12" ht="23.25" customHeight="1" x14ac:dyDescent="0.35">
      <c r="H87" s="217"/>
      <c r="I87" s="153"/>
      <c r="J87" s="153"/>
      <c r="K87" s="153"/>
      <c r="L87" s="153"/>
    </row>
    <row r="88" spans="8:12" ht="23.25" customHeight="1" x14ac:dyDescent="0.35">
      <c r="H88" s="217"/>
      <c r="I88" s="153"/>
      <c r="J88" s="153"/>
      <c r="K88" s="153"/>
      <c r="L88" s="153"/>
    </row>
    <row r="89" spans="8:12" ht="23.25" customHeight="1" x14ac:dyDescent="0.35">
      <c r="H89" s="217"/>
      <c r="I89" s="153"/>
      <c r="J89" s="153"/>
      <c r="K89" s="153"/>
      <c r="L89" s="153"/>
    </row>
    <row r="90" spans="8:12" ht="23.25" customHeight="1" x14ac:dyDescent="0.35">
      <c r="H90" s="217"/>
      <c r="I90" s="153"/>
      <c r="J90" s="153"/>
      <c r="K90" s="153"/>
      <c r="L90" s="153"/>
    </row>
    <row r="91" spans="8:12" ht="23.25" customHeight="1" x14ac:dyDescent="0.35">
      <c r="H91" s="217"/>
      <c r="I91" s="153"/>
      <c r="J91" s="153"/>
      <c r="K91" s="153"/>
      <c r="L91" s="153"/>
    </row>
    <row r="92" spans="8:12" ht="23.25" customHeight="1" x14ac:dyDescent="0.35">
      <c r="H92" s="217"/>
      <c r="I92" s="153"/>
      <c r="J92" s="153"/>
      <c r="K92" s="153"/>
      <c r="L92" s="153"/>
    </row>
    <row r="93" spans="8:12" ht="23.25" customHeight="1" x14ac:dyDescent="0.35">
      <c r="H93" s="217"/>
      <c r="I93" s="153"/>
      <c r="J93" s="153"/>
      <c r="K93" s="153"/>
      <c r="L93" s="153"/>
    </row>
    <row r="94" spans="8:12" ht="23.25" customHeight="1" x14ac:dyDescent="0.35">
      <c r="I94" s="153"/>
      <c r="J94" s="153"/>
      <c r="K94" s="153"/>
      <c r="L94" s="153"/>
    </row>
    <row r="95" spans="8:12" ht="23.25" customHeight="1" x14ac:dyDescent="0.35">
      <c r="I95" s="153"/>
      <c r="J95" s="153"/>
      <c r="K95" s="153"/>
      <c r="L95" s="153"/>
    </row>
    <row r="96" spans="8:12" ht="23.25" customHeight="1" x14ac:dyDescent="0.35">
      <c r="I96" s="153"/>
      <c r="J96" s="153"/>
      <c r="K96" s="153"/>
      <c r="L96" s="153"/>
    </row>
    <row r="97" spans="9:12" ht="23.25" customHeight="1" x14ac:dyDescent="0.35">
      <c r="I97" s="153"/>
      <c r="J97" s="153"/>
      <c r="K97" s="153"/>
      <c r="L97" s="153"/>
    </row>
    <row r="98" spans="9:12" ht="23.25" customHeight="1" x14ac:dyDescent="0.35">
      <c r="I98" s="153"/>
      <c r="J98" s="153"/>
      <c r="K98" s="153"/>
      <c r="L98" s="153"/>
    </row>
    <row r="99" spans="9:12" ht="23.25" customHeight="1" x14ac:dyDescent="0.35">
      <c r="I99" s="153"/>
      <c r="J99" s="153"/>
      <c r="K99" s="153"/>
      <c r="L99" s="153"/>
    </row>
    <row r="100" spans="9:12" ht="23.25" customHeight="1" x14ac:dyDescent="0.35">
      <c r="I100" s="153"/>
      <c r="J100" s="153"/>
      <c r="K100" s="153"/>
      <c r="L100" s="153"/>
    </row>
    <row r="101" spans="9:12" ht="23.25" customHeight="1" x14ac:dyDescent="0.35">
      <c r="I101" s="153"/>
      <c r="J101" s="153"/>
      <c r="K101" s="153"/>
      <c r="L101" s="153"/>
    </row>
  </sheetData>
  <mergeCells count="7">
    <mergeCell ref="F58:G58"/>
    <mergeCell ref="A1:E1"/>
    <mergeCell ref="F1:J1"/>
    <mergeCell ref="A2:E2"/>
    <mergeCell ref="F2:J2"/>
    <mergeCell ref="A3:E3"/>
    <mergeCell ref="F3:J3"/>
  </mergeCells>
  <pageMargins left="0.7" right="0.7" top="0.75" bottom="0.59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H9" sqref="H9"/>
    </sheetView>
  </sheetViews>
  <sheetFormatPr defaultRowHeight="12.75" x14ac:dyDescent="0.2"/>
  <cols>
    <col min="1" max="1" width="6.375" style="251" customWidth="1"/>
    <col min="2" max="2" width="9.625" style="251" customWidth="1"/>
    <col min="3" max="3" width="39.375" style="251" customWidth="1"/>
    <col min="4" max="4" width="15.75" style="251" customWidth="1"/>
    <col min="5" max="5" width="19.25" style="251" customWidth="1"/>
    <col min="6" max="6" width="15.75" style="251" customWidth="1"/>
    <col min="7" max="7" width="18" style="251" customWidth="1"/>
    <col min="8" max="245" width="9" style="251"/>
    <col min="246" max="246" width="9.625" style="251" customWidth="1"/>
    <col min="247" max="247" width="45" style="251" customWidth="1"/>
    <col min="248" max="249" width="38.75" style="251" customWidth="1"/>
    <col min="250" max="250" width="3.375" style="251" customWidth="1"/>
    <col min="251" max="252" width="20.625" style="251" customWidth="1"/>
    <col min="253" max="253" width="18" style="251" customWidth="1"/>
    <col min="254" max="255" width="12.875" style="251" customWidth="1"/>
    <col min="256" max="501" width="9" style="251"/>
    <col min="502" max="502" width="9.625" style="251" customWidth="1"/>
    <col min="503" max="503" width="45" style="251" customWidth="1"/>
    <col min="504" max="505" width="38.75" style="251" customWidth="1"/>
    <col min="506" max="506" width="3.375" style="251" customWidth="1"/>
    <col min="507" max="508" width="20.625" style="251" customWidth="1"/>
    <col min="509" max="509" width="18" style="251" customWidth="1"/>
    <col min="510" max="511" width="12.875" style="251" customWidth="1"/>
    <col min="512" max="757" width="9" style="251"/>
    <col min="758" max="758" width="9.625" style="251" customWidth="1"/>
    <col min="759" max="759" width="45" style="251" customWidth="1"/>
    <col min="760" max="761" width="38.75" style="251" customWidth="1"/>
    <col min="762" max="762" width="3.375" style="251" customWidth="1"/>
    <col min="763" max="764" width="20.625" style="251" customWidth="1"/>
    <col min="765" max="765" width="18" style="251" customWidth="1"/>
    <col min="766" max="767" width="12.875" style="251" customWidth="1"/>
    <col min="768" max="1013" width="9" style="251"/>
    <col min="1014" max="1014" width="9.625" style="251" customWidth="1"/>
    <col min="1015" max="1015" width="45" style="251" customWidth="1"/>
    <col min="1016" max="1017" width="38.75" style="251" customWidth="1"/>
    <col min="1018" max="1018" width="3.375" style="251" customWidth="1"/>
    <col min="1019" max="1020" width="20.625" style="251" customWidth="1"/>
    <col min="1021" max="1021" width="18" style="251" customWidth="1"/>
    <col min="1022" max="1023" width="12.875" style="251" customWidth="1"/>
    <col min="1024" max="1269" width="9" style="251"/>
    <col min="1270" max="1270" width="9.625" style="251" customWidth="1"/>
    <col min="1271" max="1271" width="45" style="251" customWidth="1"/>
    <col min="1272" max="1273" width="38.75" style="251" customWidth="1"/>
    <col min="1274" max="1274" width="3.375" style="251" customWidth="1"/>
    <col min="1275" max="1276" width="20.625" style="251" customWidth="1"/>
    <col min="1277" max="1277" width="18" style="251" customWidth="1"/>
    <col min="1278" max="1279" width="12.875" style="251" customWidth="1"/>
    <col min="1280" max="1525" width="9" style="251"/>
    <col min="1526" max="1526" width="9.625" style="251" customWidth="1"/>
    <col min="1527" max="1527" width="45" style="251" customWidth="1"/>
    <col min="1528" max="1529" width="38.75" style="251" customWidth="1"/>
    <col min="1530" max="1530" width="3.375" style="251" customWidth="1"/>
    <col min="1531" max="1532" width="20.625" style="251" customWidth="1"/>
    <col min="1533" max="1533" width="18" style="251" customWidth="1"/>
    <col min="1534" max="1535" width="12.875" style="251" customWidth="1"/>
    <col min="1536" max="1781" width="9" style="251"/>
    <col min="1782" max="1782" width="9.625" style="251" customWidth="1"/>
    <col min="1783" max="1783" width="45" style="251" customWidth="1"/>
    <col min="1784" max="1785" width="38.75" style="251" customWidth="1"/>
    <col min="1786" max="1786" width="3.375" style="251" customWidth="1"/>
    <col min="1787" max="1788" width="20.625" style="251" customWidth="1"/>
    <col min="1789" max="1789" width="18" style="251" customWidth="1"/>
    <col min="1790" max="1791" width="12.875" style="251" customWidth="1"/>
    <col min="1792" max="2037" width="9" style="251"/>
    <col min="2038" max="2038" width="9.625" style="251" customWidth="1"/>
    <col min="2039" max="2039" width="45" style="251" customWidth="1"/>
    <col min="2040" max="2041" width="38.75" style="251" customWidth="1"/>
    <col min="2042" max="2042" width="3.375" style="251" customWidth="1"/>
    <col min="2043" max="2044" width="20.625" style="251" customWidth="1"/>
    <col min="2045" max="2045" width="18" style="251" customWidth="1"/>
    <col min="2046" max="2047" width="12.875" style="251" customWidth="1"/>
    <col min="2048" max="2293" width="9" style="251"/>
    <col min="2294" max="2294" width="9.625" style="251" customWidth="1"/>
    <col min="2295" max="2295" width="45" style="251" customWidth="1"/>
    <col min="2296" max="2297" width="38.75" style="251" customWidth="1"/>
    <col min="2298" max="2298" width="3.375" style="251" customWidth="1"/>
    <col min="2299" max="2300" width="20.625" style="251" customWidth="1"/>
    <col min="2301" max="2301" width="18" style="251" customWidth="1"/>
    <col min="2302" max="2303" width="12.875" style="251" customWidth="1"/>
    <col min="2304" max="2549" width="9" style="251"/>
    <col min="2550" max="2550" width="9.625" style="251" customWidth="1"/>
    <col min="2551" max="2551" width="45" style="251" customWidth="1"/>
    <col min="2552" max="2553" width="38.75" style="251" customWidth="1"/>
    <col min="2554" max="2554" width="3.375" style="251" customWidth="1"/>
    <col min="2555" max="2556" width="20.625" style="251" customWidth="1"/>
    <col min="2557" max="2557" width="18" style="251" customWidth="1"/>
    <col min="2558" max="2559" width="12.875" style="251" customWidth="1"/>
    <col min="2560" max="2805" width="9" style="251"/>
    <col min="2806" max="2806" width="9.625" style="251" customWidth="1"/>
    <col min="2807" max="2807" width="45" style="251" customWidth="1"/>
    <col min="2808" max="2809" width="38.75" style="251" customWidth="1"/>
    <col min="2810" max="2810" width="3.375" style="251" customWidth="1"/>
    <col min="2811" max="2812" width="20.625" style="251" customWidth="1"/>
    <col min="2813" max="2813" width="18" style="251" customWidth="1"/>
    <col min="2814" max="2815" width="12.875" style="251" customWidth="1"/>
    <col min="2816" max="3061" width="9" style="251"/>
    <col min="3062" max="3062" width="9.625" style="251" customWidth="1"/>
    <col min="3063" max="3063" width="45" style="251" customWidth="1"/>
    <col min="3064" max="3065" width="38.75" style="251" customWidth="1"/>
    <col min="3066" max="3066" width="3.375" style="251" customWidth="1"/>
    <col min="3067" max="3068" width="20.625" style="251" customWidth="1"/>
    <col min="3069" max="3069" width="18" style="251" customWidth="1"/>
    <col min="3070" max="3071" width="12.875" style="251" customWidth="1"/>
    <col min="3072" max="3317" width="9" style="251"/>
    <col min="3318" max="3318" width="9.625" style="251" customWidth="1"/>
    <col min="3319" max="3319" width="45" style="251" customWidth="1"/>
    <col min="3320" max="3321" width="38.75" style="251" customWidth="1"/>
    <col min="3322" max="3322" width="3.375" style="251" customWidth="1"/>
    <col min="3323" max="3324" width="20.625" style="251" customWidth="1"/>
    <col min="3325" max="3325" width="18" style="251" customWidth="1"/>
    <col min="3326" max="3327" width="12.875" style="251" customWidth="1"/>
    <col min="3328" max="3573" width="9" style="251"/>
    <col min="3574" max="3574" width="9.625" style="251" customWidth="1"/>
    <col min="3575" max="3575" width="45" style="251" customWidth="1"/>
    <col min="3576" max="3577" width="38.75" style="251" customWidth="1"/>
    <col min="3578" max="3578" width="3.375" style="251" customWidth="1"/>
    <col min="3579" max="3580" width="20.625" style="251" customWidth="1"/>
    <col min="3581" max="3581" width="18" style="251" customWidth="1"/>
    <col min="3582" max="3583" width="12.875" style="251" customWidth="1"/>
    <col min="3584" max="3829" width="9" style="251"/>
    <col min="3830" max="3830" width="9.625" style="251" customWidth="1"/>
    <col min="3831" max="3831" width="45" style="251" customWidth="1"/>
    <col min="3832" max="3833" width="38.75" style="251" customWidth="1"/>
    <col min="3834" max="3834" width="3.375" style="251" customWidth="1"/>
    <col min="3835" max="3836" width="20.625" style="251" customWidth="1"/>
    <col min="3837" max="3837" width="18" style="251" customWidth="1"/>
    <col min="3838" max="3839" width="12.875" style="251" customWidth="1"/>
    <col min="3840" max="4085" width="9" style="251"/>
    <col min="4086" max="4086" width="9.625" style="251" customWidth="1"/>
    <col min="4087" max="4087" width="45" style="251" customWidth="1"/>
    <col min="4088" max="4089" width="38.75" style="251" customWidth="1"/>
    <col min="4090" max="4090" width="3.375" style="251" customWidth="1"/>
    <col min="4091" max="4092" width="20.625" style="251" customWidth="1"/>
    <col min="4093" max="4093" width="18" style="251" customWidth="1"/>
    <col min="4094" max="4095" width="12.875" style="251" customWidth="1"/>
    <col min="4096" max="4341" width="9" style="251"/>
    <col min="4342" max="4342" width="9.625" style="251" customWidth="1"/>
    <col min="4343" max="4343" width="45" style="251" customWidth="1"/>
    <col min="4344" max="4345" width="38.75" style="251" customWidth="1"/>
    <col min="4346" max="4346" width="3.375" style="251" customWidth="1"/>
    <col min="4347" max="4348" width="20.625" style="251" customWidth="1"/>
    <col min="4349" max="4349" width="18" style="251" customWidth="1"/>
    <col min="4350" max="4351" width="12.875" style="251" customWidth="1"/>
    <col min="4352" max="4597" width="9" style="251"/>
    <col min="4598" max="4598" width="9.625" style="251" customWidth="1"/>
    <col min="4599" max="4599" width="45" style="251" customWidth="1"/>
    <col min="4600" max="4601" width="38.75" style="251" customWidth="1"/>
    <col min="4602" max="4602" width="3.375" style="251" customWidth="1"/>
    <col min="4603" max="4604" width="20.625" style="251" customWidth="1"/>
    <col min="4605" max="4605" width="18" style="251" customWidth="1"/>
    <col min="4606" max="4607" width="12.875" style="251" customWidth="1"/>
    <col min="4608" max="4853" width="9" style="251"/>
    <col min="4854" max="4854" width="9.625" style="251" customWidth="1"/>
    <col min="4855" max="4855" width="45" style="251" customWidth="1"/>
    <col min="4856" max="4857" width="38.75" style="251" customWidth="1"/>
    <col min="4858" max="4858" width="3.375" style="251" customWidth="1"/>
    <col min="4859" max="4860" width="20.625" style="251" customWidth="1"/>
    <col min="4861" max="4861" width="18" style="251" customWidth="1"/>
    <col min="4862" max="4863" width="12.875" style="251" customWidth="1"/>
    <col min="4864" max="5109" width="9" style="251"/>
    <col min="5110" max="5110" width="9.625" style="251" customWidth="1"/>
    <col min="5111" max="5111" width="45" style="251" customWidth="1"/>
    <col min="5112" max="5113" width="38.75" style="251" customWidth="1"/>
    <col min="5114" max="5114" width="3.375" style="251" customWidth="1"/>
    <col min="5115" max="5116" width="20.625" style="251" customWidth="1"/>
    <col min="5117" max="5117" width="18" style="251" customWidth="1"/>
    <col min="5118" max="5119" width="12.875" style="251" customWidth="1"/>
    <col min="5120" max="5365" width="9" style="251"/>
    <col min="5366" max="5366" width="9.625" style="251" customWidth="1"/>
    <col min="5367" max="5367" width="45" style="251" customWidth="1"/>
    <col min="5368" max="5369" width="38.75" style="251" customWidth="1"/>
    <col min="5370" max="5370" width="3.375" style="251" customWidth="1"/>
    <col min="5371" max="5372" width="20.625" style="251" customWidth="1"/>
    <col min="5373" max="5373" width="18" style="251" customWidth="1"/>
    <col min="5374" max="5375" width="12.875" style="251" customWidth="1"/>
    <col min="5376" max="5621" width="9" style="251"/>
    <col min="5622" max="5622" width="9.625" style="251" customWidth="1"/>
    <col min="5623" max="5623" width="45" style="251" customWidth="1"/>
    <col min="5624" max="5625" width="38.75" style="251" customWidth="1"/>
    <col min="5626" max="5626" width="3.375" style="251" customWidth="1"/>
    <col min="5627" max="5628" width="20.625" style="251" customWidth="1"/>
    <col min="5629" max="5629" width="18" style="251" customWidth="1"/>
    <col min="5630" max="5631" width="12.875" style="251" customWidth="1"/>
    <col min="5632" max="5877" width="9" style="251"/>
    <col min="5878" max="5878" width="9.625" style="251" customWidth="1"/>
    <col min="5879" max="5879" width="45" style="251" customWidth="1"/>
    <col min="5880" max="5881" width="38.75" style="251" customWidth="1"/>
    <col min="5882" max="5882" width="3.375" style="251" customWidth="1"/>
    <col min="5883" max="5884" width="20.625" style="251" customWidth="1"/>
    <col min="5885" max="5885" width="18" style="251" customWidth="1"/>
    <col min="5886" max="5887" width="12.875" style="251" customWidth="1"/>
    <col min="5888" max="6133" width="9" style="251"/>
    <col min="6134" max="6134" width="9.625" style="251" customWidth="1"/>
    <col min="6135" max="6135" width="45" style="251" customWidth="1"/>
    <col min="6136" max="6137" width="38.75" style="251" customWidth="1"/>
    <col min="6138" max="6138" width="3.375" style="251" customWidth="1"/>
    <col min="6139" max="6140" width="20.625" style="251" customWidth="1"/>
    <col min="6141" max="6141" width="18" style="251" customWidth="1"/>
    <col min="6142" max="6143" width="12.875" style="251" customWidth="1"/>
    <col min="6144" max="6389" width="9" style="251"/>
    <col min="6390" max="6390" width="9.625" style="251" customWidth="1"/>
    <col min="6391" max="6391" width="45" style="251" customWidth="1"/>
    <col min="6392" max="6393" width="38.75" style="251" customWidth="1"/>
    <col min="6394" max="6394" width="3.375" style="251" customWidth="1"/>
    <col min="6395" max="6396" width="20.625" style="251" customWidth="1"/>
    <col min="6397" max="6397" width="18" style="251" customWidth="1"/>
    <col min="6398" max="6399" width="12.875" style="251" customWidth="1"/>
    <col min="6400" max="6645" width="9" style="251"/>
    <col min="6646" max="6646" width="9.625" style="251" customWidth="1"/>
    <col min="6647" max="6647" width="45" style="251" customWidth="1"/>
    <col min="6648" max="6649" width="38.75" style="251" customWidth="1"/>
    <col min="6650" max="6650" width="3.375" style="251" customWidth="1"/>
    <col min="6651" max="6652" width="20.625" style="251" customWidth="1"/>
    <col min="6653" max="6653" width="18" style="251" customWidth="1"/>
    <col min="6654" max="6655" width="12.875" style="251" customWidth="1"/>
    <col min="6656" max="6901" width="9" style="251"/>
    <col min="6902" max="6902" width="9.625" style="251" customWidth="1"/>
    <col min="6903" max="6903" width="45" style="251" customWidth="1"/>
    <col min="6904" max="6905" width="38.75" style="251" customWidth="1"/>
    <col min="6906" max="6906" width="3.375" style="251" customWidth="1"/>
    <col min="6907" max="6908" width="20.625" style="251" customWidth="1"/>
    <col min="6909" max="6909" width="18" style="251" customWidth="1"/>
    <col min="6910" max="6911" width="12.875" style="251" customWidth="1"/>
    <col min="6912" max="7157" width="9" style="251"/>
    <col min="7158" max="7158" width="9.625" style="251" customWidth="1"/>
    <col min="7159" max="7159" width="45" style="251" customWidth="1"/>
    <col min="7160" max="7161" width="38.75" style="251" customWidth="1"/>
    <col min="7162" max="7162" width="3.375" style="251" customWidth="1"/>
    <col min="7163" max="7164" width="20.625" style="251" customWidth="1"/>
    <col min="7165" max="7165" width="18" style="251" customWidth="1"/>
    <col min="7166" max="7167" width="12.875" style="251" customWidth="1"/>
    <col min="7168" max="7413" width="9" style="251"/>
    <col min="7414" max="7414" width="9.625" style="251" customWidth="1"/>
    <col min="7415" max="7415" width="45" style="251" customWidth="1"/>
    <col min="7416" max="7417" width="38.75" style="251" customWidth="1"/>
    <col min="7418" max="7418" width="3.375" style="251" customWidth="1"/>
    <col min="7419" max="7420" width="20.625" style="251" customWidth="1"/>
    <col min="7421" max="7421" width="18" style="251" customWidth="1"/>
    <col min="7422" max="7423" width="12.875" style="251" customWidth="1"/>
    <col min="7424" max="7669" width="9" style="251"/>
    <col min="7670" max="7670" width="9.625" style="251" customWidth="1"/>
    <col min="7671" max="7671" width="45" style="251" customWidth="1"/>
    <col min="7672" max="7673" width="38.75" style="251" customWidth="1"/>
    <col min="7674" max="7674" width="3.375" style="251" customWidth="1"/>
    <col min="7675" max="7676" width="20.625" style="251" customWidth="1"/>
    <col min="7677" max="7677" width="18" style="251" customWidth="1"/>
    <col min="7678" max="7679" width="12.875" style="251" customWidth="1"/>
    <col min="7680" max="7925" width="9" style="251"/>
    <col min="7926" max="7926" width="9.625" style="251" customWidth="1"/>
    <col min="7927" max="7927" width="45" style="251" customWidth="1"/>
    <col min="7928" max="7929" width="38.75" style="251" customWidth="1"/>
    <col min="7930" max="7930" width="3.375" style="251" customWidth="1"/>
    <col min="7931" max="7932" width="20.625" style="251" customWidth="1"/>
    <col min="7933" max="7933" width="18" style="251" customWidth="1"/>
    <col min="7934" max="7935" width="12.875" style="251" customWidth="1"/>
    <col min="7936" max="8181" width="9" style="251"/>
    <col min="8182" max="8182" width="9.625" style="251" customWidth="1"/>
    <col min="8183" max="8183" width="45" style="251" customWidth="1"/>
    <col min="8184" max="8185" width="38.75" style="251" customWidth="1"/>
    <col min="8186" max="8186" width="3.375" style="251" customWidth="1"/>
    <col min="8187" max="8188" width="20.625" style="251" customWidth="1"/>
    <col min="8189" max="8189" width="18" style="251" customWidth="1"/>
    <col min="8190" max="8191" width="12.875" style="251" customWidth="1"/>
    <col min="8192" max="8437" width="9" style="251"/>
    <col min="8438" max="8438" width="9.625" style="251" customWidth="1"/>
    <col min="8439" max="8439" width="45" style="251" customWidth="1"/>
    <col min="8440" max="8441" width="38.75" style="251" customWidth="1"/>
    <col min="8442" max="8442" width="3.375" style="251" customWidth="1"/>
    <col min="8443" max="8444" width="20.625" style="251" customWidth="1"/>
    <col min="8445" max="8445" width="18" style="251" customWidth="1"/>
    <col min="8446" max="8447" width="12.875" style="251" customWidth="1"/>
    <col min="8448" max="8693" width="9" style="251"/>
    <col min="8694" max="8694" width="9.625" style="251" customWidth="1"/>
    <col min="8695" max="8695" width="45" style="251" customWidth="1"/>
    <col min="8696" max="8697" width="38.75" style="251" customWidth="1"/>
    <col min="8698" max="8698" width="3.375" style="251" customWidth="1"/>
    <col min="8699" max="8700" width="20.625" style="251" customWidth="1"/>
    <col min="8701" max="8701" width="18" style="251" customWidth="1"/>
    <col min="8702" max="8703" width="12.875" style="251" customWidth="1"/>
    <col min="8704" max="8949" width="9" style="251"/>
    <col min="8950" max="8950" width="9.625" style="251" customWidth="1"/>
    <col min="8951" max="8951" width="45" style="251" customWidth="1"/>
    <col min="8952" max="8953" width="38.75" style="251" customWidth="1"/>
    <col min="8954" max="8954" width="3.375" style="251" customWidth="1"/>
    <col min="8955" max="8956" width="20.625" style="251" customWidth="1"/>
    <col min="8957" max="8957" width="18" style="251" customWidth="1"/>
    <col min="8958" max="8959" width="12.875" style="251" customWidth="1"/>
    <col min="8960" max="9205" width="9" style="251"/>
    <col min="9206" max="9206" width="9.625" style="251" customWidth="1"/>
    <col min="9207" max="9207" width="45" style="251" customWidth="1"/>
    <col min="9208" max="9209" width="38.75" style="251" customWidth="1"/>
    <col min="9210" max="9210" width="3.375" style="251" customWidth="1"/>
    <col min="9211" max="9212" width="20.625" style="251" customWidth="1"/>
    <col min="9213" max="9213" width="18" style="251" customWidth="1"/>
    <col min="9214" max="9215" width="12.875" style="251" customWidth="1"/>
    <col min="9216" max="9461" width="9" style="251"/>
    <col min="9462" max="9462" width="9.625" style="251" customWidth="1"/>
    <col min="9463" max="9463" width="45" style="251" customWidth="1"/>
    <col min="9464" max="9465" width="38.75" style="251" customWidth="1"/>
    <col min="9466" max="9466" width="3.375" style="251" customWidth="1"/>
    <col min="9467" max="9468" width="20.625" style="251" customWidth="1"/>
    <col min="9469" max="9469" width="18" style="251" customWidth="1"/>
    <col min="9470" max="9471" width="12.875" style="251" customWidth="1"/>
    <col min="9472" max="9717" width="9" style="251"/>
    <col min="9718" max="9718" width="9.625" style="251" customWidth="1"/>
    <col min="9719" max="9719" width="45" style="251" customWidth="1"/>
    <col min="9720" max="9721" width="38.75" style="251" customWidth="1"/>
    <col min="9722" max="9722" width="3.375" style="251" customWidth="1"/>
    <col min="9723" max="9724" width="20.625" style="251" customWidth="1"/>
    <col min="9725" max="9725" width="18" style="251" customWidth="1"/>
    <col min="9726" max="9727" width="12.875" style="251" customWidth="1"/>
    <col min="9728" max="9973" width="9" style="251"/>
    <col min="9974" max="9974" width="9.625" style="251" customWidth="1"/>
    <col min="9975" max="9975" width="45" style="251" customWidth="1"/>
    <col min="9976" max="9977" width="38.75" style="251" customWidth="1"/>
    <col min="9978" max="9978" width="3.375" style="251" customWidth="1"/>
    <col min="9979" max="9980" width="20.625" style="251" customWidth="1"/>
    <col min="9981" max="9981" width="18" style="251" customWidth="1"/>
    <col min="9982" max="9983" width="12.875" style="251" customWidth="1"/>
    <col min="9984" max="10229" width="9" style="251"/>
    <col min="10230" max="10230" width="9.625" style="251" customWidth="1"/>
    <col min="10231" max="10231" width="45" style="251" customWidth="1"/>
    <col min="10232" max="10233" width="38.75" style="251" customWidth="1"/>
    <col min="10234" max="10234" width="3.375" style="251" customWidth="1"/>
    <col min="10235" max="10236" width="20.625" style="251" customWidth="1"/>
    <col min="10237" max="10237" width="18" style="251" customWidth="1"/>
    <col min="10238" max="10239" width="12.875" style="251" customWidth="1"/>
    <col min="10240" max="10485" width="9" style="251"/>
    <col min="10486" max="10486" width="9.625" style="251" customWidth="1"/>
    <col min="10487" max="10487" width="45" style="251" customWidth="1"/>
    <col min="10488" max="10489" width="38.75" style="251" customWidth="1"/>
    <col min="10490" max="10490" width="3.375" style="251" customWidth="1"/>
    <col min="10491" max="10492" width="20.625" style="251" customWidth="1"/>
    <col min="10493" max="10493" width="18" style="251" customWidth="1"/>
    <col min="10494" max="10495" width="12.875" style="251" customWidth="1"/>
    <col min="10496" max="10741" width="9" style="251"/>
    <col min="10742" max="10742" width="9.625" style="251" customWidth="1"/>
    <col min="10743" max="10743" width="45" style="251" customWidth="1"/>
    <col min="10744" max="10745" width="38.75" style="251" customWidth="1"/>
    <col min="10746" max="10746" width="3.375" style="251" customWidth="1"/>
    <col min="10747" max="10748" width="20.625" style="251" customWidth="1"/>
    <col min="10749" max="10749" width="18" style="251" customWidth="1"/>
    <col min="10750" max="10751" width="12.875" style="251" customWidth="1"/>
    <col min="10752" max="10997" width="9" style="251"/>
    <col min="10998" max="10998" width="9.625" style="251" customWidth="1"/>
    <col min="10999" max="10999" width="45" style="251" customWidth="1"/>
    <col min="11000" max="11001" width="38.75" style="251" customWidth="1"/>
    <col min="11002" max="11002" width="3.375" style="251" customWidth="1"/>
    <col min="11003" max="11004" width="20.625" style="251" customWidth="1"/>
    <col min="11005" max="11005" width="18" style="251" customWidth="1"/>
    <col min="11006" max="11007" width="12.875" style="251" customWidth="1"/>
    <col min="11008" max="11253" width="9" style="251"/>
    <col min="11254" max="11254" width="9.625" style="251" customWidth="1"/>
    <col min="11255" max="11255" width="45" style="251" customWidth="1"/>
    <col min="11256" max="11257" width="38.75" style="251" customWidth="1"/>
    <col min="11258" max="11258" width="3.375" style="251" customWidth="1"/>
    <col min="11259" max="11260" width="20.625" style="251" customWidth="1"/>
    <col min="11261" max="11261" width="18" style="251" customWidth="1"/>
    <col min="11262" max="11263" width="12.875" style="251" customWidth="1"/>
    <col min="11264" max="11509" width="9" style="251"/>
    <col min="11510" max="11510" width="9.625" style="251" customWidth="1"/>
    <col min="11511" max="11511" width="45" style="251" customWidth="1"/>
    <col min="11512" max="11513" width="38.75" style="251" customWidth="1"/>
    <col min="11514" max="11514" width="3.375" style="251" customWidth="1"/>
    <col min="11515" max="11516" width="20.625" style="251" customWidth="1"/>
    <col min="11517" max="11517" width="18" style="251" customWidth="1"/>
    <col min="11518" max="11519" width="12.875" style="251" customWidth="1"/>
    <col min="11520" max="11765" width="9" style="251"/>
    <col min="11766" max="11766" width="9.625" style="251" customWidth="1"/>
    <col min="11767" max="11767" width="45" style="251" customWidth="1"/>
    <col min="11768" max="11769" width="38.75" style="251" customWidth="1"/>
    <col min="11770" max="11770" width="3.375" style="251" customWidth="1"/>
    <col min="11771" max="11772" width="20.625" style="251" customWidth="1"/>
    <col min="11773" max="11773" width="18" style="251" customWidth="1"/>
    <col min="11774" max="11775" width="12.875" style="251" customWidth="1"/>
    <col min="11776" max="12021" width="9" style="251"/>
    <col min="12022" max="12022" width="9.625" style="251" customWidth="1"/>
    <col min="12023" max="12023" width="45" style="251" customWidth="1"/>
    <col min="12024" max="12025" width="38.75" style="251" customWidth="1"/>
    <col min="12026" max="12026" width="3.375" style="251" customWidth="1"/>
    <col min="12027" max="12028" width="20.625" style="251" customWidth="1"/>
    <col min="12029" max="12029" width="18" style="251" customWidth="1"/>
    <col min="12030" max="12031" width="12.875" style="251" customWidth="1"/>
    <col min="12032" max="12277" width="9" style="251"/>
    <col min="12278" max="12278" width="9.625" style="251" customWidth="1"/>
    <col min="12279" max="12279" width="45" style="251" customWidth="1"/>
    <col min="12280" max="12281" width="38.75" style="251" customWidth="1"/>
    <col min="12282" max="12282" width="3.375" style="251" customWidth="1"/>
    <col min="12283" max="12284" width="20.625" style="251" customWidth="1"/>
    <col min="12285" max="12285" width="18" style="251" customWidth="1"/>
    <col min="12286" max="12287" width="12.875" style="251" customWidth="1"/>
    <col min="12288" max="12533" width="9" style="251"/>
    <col min="12534" max="12534" width="9.625" style="251" customWidth="1"/>
    <col min="12535" max="12535" width="45" style="251" customWidth="1"/>
    <col min="12536" max="12537" width="38.75" style="251" customWidth="1"/>
    <col min="12538" max="12538" width="3.375" style="251" customWidth="1"/>
    <col min="12539" max="12540" width="20.625" style="251" customWidth="1"/>
    <col min="12541" max="12541" width="18" style="251" customWidth="1"/>
    <col min="12542" max="12543" width="12.875" style="251" customWidth="1"/>
    <col min="12544" max="12789" width="9" style="251"/>
    <col min="12790" max="12790" width="9.625" style="251" customWidth="1"/>
    <col min="12791" max="12791" width="45" style="251" customWidth="1"/>
    <col min="12792" max="12793" width="38.75" style="251" customWidth="1"/>
    <col min="12794" max="12794" width="3.375" style="251" customWidth="1"/>
    <col min="12795" max="12796" width="20.625" style="251" customWidth="1"/>
    <col min="12797" max="12797" width="18" style="251" customWidth="1"/>
    <col min="12798" max="12799" width="12.875" style="251" customWidth="1"/>
    <col min="12800" max="13045" width="9" style="251"/>
    <col min="13046" max="13046" width="9.625" style="251" customWidth="1"/>
    <col min="13047" max="13047" width="45" style="251" customWidth="1"/>
    <col min="13048" max="13049" width="38.75" style="251" customWidth="1"/>
    <col min="13050" max="13050" width="3.375" style="251" customWidth="1"/>
    <col min="13051" max="13052" width="20.625" style="251" customWidth="1"/>
    <col min="13053" max="13053" width="18" style="251" customWidth="1"/>
    <col min="13054" max="13055" width="12.875" style="251" customWidth="1"/>
    <col min="13056" max="13301" width="9" style="251"/>
    <col min="13302" max="13302" width="9.625" style="251" customWidth="1"/>
    <col min="13303" max="13303" width="45" style="251" customWidth="1"/>
    <col min="13304" max="13305" width="38.75" style="251" customWidth="1"/>
    <col min="13306" max="13306" width="3.375" style="251" customWidth="1"/>
    <col min="13307" max="13308" width="20.625" style="251" customWidth="1"/>
    <col min="13309" max="13309" width="18" style="251" customWidth="1"/>
    <col min="13310" max="13311" width="12.875" style="251" customWidth="1"/>
    <col min="13312" max="13557" width="9" style="251"/>
    <col min="13558" max="13558" width="9.625" style="251" customWidth="1"/>
    <col min="13559" max="13559" width="45" style="251" customWidth="1"/>
    <col min="13560" max="13561" width="38.75" style="251" customWidth="1"/>
    <col min="13562" max="13562" width="3.375" style="251" customWidth="1"/>
    <col min="13563" max="13564" width="20.625" style="251" customWidth="1"/>
    <col min="13565" max="13565" width="18" style="251" customWidth="1"/>
    <col min="13566" max="13567" width="12.875" style="251" customWidth="1"/>
    <col min="13568" max="13813" width="9" style="251"/>
    <col min="13814" max="13814" width="9.625" style="251" customWidth="1"/>
    <col min="13815" max="13815" width="45" style="251" customWidth="1"/>
    <col min="13816" max="13817" width="38.75" style="251" customWidth="1"/>
    <col min="13818" max="13818" width="3.375" style="251" customWidth="1"/>
    <col min="13819" max="13820" width="20.625" style="251" customWidth="1"/>
    <col min="13821" max="13821" width="18" style="251" customWidth="1"/>
    <col min="13822" max="13823" width="12.875" style="251" customWidth="1"/>
    <col min="13824" max="14069" width="9" style="251"/>
    <col min="14070" max="14070" width="9.625" style="251" customWidth="1"/>
    <col min="14071" max="14071" width="45" style="251" customWidth="1"/>
    <col min="14072" max="14073" width="38.75" style="251" customWidth="1"/>
    <col min="14074" max="14074" width="3.375" style="251" customWidth="1"/>
    <col min="14075" max="14076" width="20.625" style="251" customWidth="1"/>
    <col min="14077" max="14077" width="18" style="251" customWidth="1"/>
    <col min="14078" max="14079" width="12.875" style="251" customWidth="1"/>
    <col min="14080" max="14325" width="9" style="251"/>
    <col min="14326" max="14326" width="9.625" style="251" customWidth="1"/>
    <col min="14327" max="14327" width="45" style="251" customWidth="1"/>
    <col min="14328" max="14329" width="38.75" style="251" customWidth="1"/>
    <col min="14330" max="14330" width="3.375" style="251" customWidth="1"/>
    <col min="14331" max="14332" width="20.625" style="251" customWidth="1"/>
    <col min="14333" max="14333" width="18" style="251" customWidth="1"/>
    <col min="14334" max="14335" width="12.875" style="251" customWidth="1"/>
    <col min="14336" max="14581" width="9" style="251"/>
    <col min="14582" max="14582" width="9.625" style="251" customWidth="1"/>
    <col min="14583" max="14583" width="45" style="251" customWidth="1"/>
    <col min="14584" max="14585" width="38.75" style="251" customWidth="1"/>
    <col min="14586" max="14586" width="3.375" style="251" customWidth="1"/>
    <col min="14587" max="14588" width="20.625" style="251" customWidth="1"/>
    <col min="14589" max="14589" width="18" style="251" customWidth="1"/>
    <col min="14590" max="14591" width="12.875" style="251" customWidth="1"/>
    <col min="14592" max="14837" width="9" style="251"/>
    <col min="14838" max="14838" width="9.625" style="251" customWidth="1"/>
    <col min="14839" max="14839" width="45" style="251" customWidth="1"/>
    <col min="14840" max="14841" width="38.75" style="251" customWidth="1"/>
    <col min="14842" max="14842" width="3.375" style="251" customWidth="1"/>
    <col min="14843" max="14844" width="20.625" style="251" customWidth="1"/>
    <col min="14845" max="14845" width="18" style="251" customWidth="1"/>
    <col min="14846" max="14847" width="12.875" style="251" customWidth="1"/>
    <col min="14848" max="15093" width="9" style="251"/>
    <col min="15094" max="15094" width="9.625" style="251" customWidth="1"/>
    <col min="15095" max="15095" width="45" style="251" customWidth="1"/>
    <col min="15096" max="15097" width="38.75" style="251" customWidth="1"/>
    <col min="15098" max="15098" width="3.375" style="251" customWidth="1"/>
    <col min="15099" max="15100" width="20.625" style="251" customWidth="1"/>
    <col min="15101" max="15101" width="18" style="251" customWidth="1"/>
    <col min="15102" max="15103" width="12.875" style="251" customWidth="1"/>
    <col min="15104" max="15349" width="9" style="251"/>
    <col min="15350" max="15350" width="9.625" style="251" customWidth="1"/>
    <col min="15351" max="15351" width="45" style="251" customWidth="1"/>
    <col min="15352" max="15353" width="38.75" style="251" customWidth="1"/>
    <col min="15354" max="15354" width="3.375" style="251" customWidth="1"/>
    <col min="15355" max="15356" width="20.625" style="251" customWidth="1"/>
    <col min="15357" max="15357" width="18" style="251" customWidth="1"/>
    <col min="15358" max="15359" width="12.875" style="251" customWidth="1"/>
    <col min="15360" max="15605" width="9" style="251"/>
    <col min="15606" max="15606" width="9.625" style="251" customWidth="1"/>
    <col min="15607" max="15607" width="45" style="251" customWidth="1"/>
    <col min="15608" max="15609" width="38.75" style="251" customWidth="1"/>
    <col min="15610" max="15610" width="3.375" style="251" customWidth="1"/>
    <col min="15611" max="15612" width="20.625" style="251" customWidth="1"/>
    <col min="15613" max="15613" width="18" style="251" customWidth="1"/>
    <col min="15614" max="15615" width="12.875" style="251" customWidth="1"/>
    <col min="15616" max="15861" width="9" style="251"/>
    <col min="15862" max="15862" width="9.625" style="251" customWidth="1"/>
    <col min="15863" max="15863" width="45" style="251" customWidth="1"/>
    <col min="15864" max="15865" width="38.75" style="251" customWidth="1"/>
    <col min="15866" max="15866" width="3.375" style="251" customWidth="1"/>
    <col min="15867" max="15868" width="20.625" style="251" customWidth="1"/>
    <col min="15869" max="15869" width="18" style="251" customWidth="1"/>
    <col min="15870" max="15871" width="12.875" style="251" customWidth="1"/>
    <col min="15872" max="16117" width="9" style="251"/>
    <col min="16118" max="16118" width="9.625" style="251" customWidth="1"/>
    <col min="16119" max="16119" width="45" style="251" customWidth="1"/>
    <col min="16120" max="16121" width="38.75" style="251" customWidth="1"/>
    <col min="16122" max="16122" width="3.375" style="251" customWidth="1"/>
    <col min="16123" max="16124" width="20.625" style="251" customWidth="1"/>
    <col min="16125" max="16125" width="18" style="251" customWidth="1"/>
    <col min="16126" max="16127" width="12.875" style="251" customWidth="1"/>
    <col min="16128" max="16384" width="9" style="251"/>
  </cols>
  <sheetData>
    <row r="1" spans="1:7" s="219" customFormat="1" ht="22.5" customHeight="1" x14ac:dyDescent="0.35">
      <c r="A1" s="289" t="s">
        <v>135</v>
      </c>
      <c r="B1" s="289"/>
      <c r="C1" s="289"/>
      <c r="D1" s="289"/>
      <c r="E1" s="289"/>
      <c r="F1" s="289"/>
    </row>
    <row r="2" spans="1:7" s="219" customFormat="1" ht="22.5" customHeight="1" x14ac:dyDescent="0.35">
      <c r="A2" s="290" t="s">
        <v>136</v>
      </c>
      <c r="B2" s="290"/>
      <c r="C2" s="290"/>
      <c r="D2" s="290"/>
      <c r="E2" s="290"/>
      <c r="F2" s="290"/>
    </row>
    <row r="3" spans="1:7" s="219" customFormat="1" ht="27" customHeight="1" x14ac:dyDescent="0.35">
      <c r="A3" s="291" t="s">
        <v>0</v>
      </c>
      <c r="B3" s="291"/>
      <c r="C3" s="291"/>
      <c r="D3" s="291"/>
      <c r="E3" s="291"/>
      <c r="F3" s="291"/>
    </row>
    <row r="4" spans="1:7" s="219" customFormat="1" ht="30" customHeight="1" x14ac:dyDescent="0.35">
      <c r="A4" s="220" t="s">
        <v>3</v>
      </c>
      <c r="B4" s="220" t="s">
        <v>8</v>
      </c>
      <c r="C4" s="220" t="s">
        <v>7</v>
      </c>
      <c r="D4" s="220" t="s">
        <v>9</v>
      </c>
      <c r="E4" s="220" t="s">
        <v>116</v>
      </c>
      <c r="F4" s="220" t="s">
        <v>137</v>
      </c>
      <c r="G4" s="221"/>
    </row>
    <row r="5" spans="1:7" s="229" customFormat="1" ht="23.25" x14ac:dyDescent="0.2">
      <c r="A5" s="222">
        <v>1</v>
      </c>
      <c r="B5" s="223" t="s">
        <v>138</v>
      </c>
      <c r="C5" s="224" t="s">
        <v>139</v>
      </c>
      <c r="D5" s="225">
        <v>468183.52299999999</v>
      </c>
      <c r="E5" s="226">
        <v>1875.44011271</v>
      </c>
      <c r="F5" s="227">
        <v>0.11584289</v>
      </c>
      <c r="G5" s="228"/>
    </row>
    <row r="6" spans="1:7" s="232" customFormat="1" ht="23.25" x14ac:dyDescent="0.2">
      <c r="A6" s="222">
        <v>2</v>
      </c>
      <c r="B6" s="222" t="s">
        <v>140</v>
      </c>
      <c r="C6" s="230" t="s">
        <v>89</v>
      </c>
      <c r="D6" s="225">
        <v>2.5000000000000001E-2</v>
      </c>
      <c r="E6" s="226">
        <v>939.28538305999996</v>
      </c>
      <c r="F6" s="226">
        <v>65.749976810000007</v>
      </c>
      <c r="G6" s="231"/>
    </row>
    <row r="7" spans="1:7" s="229" customFormat="1" ht="23.25" x14ac:dyDescent="0.2">
      <c r="A7" s="222">
        <v>3</v>
      </c>
      <c r="B7" s="222" t="s">
        <v>141</v>
      </c>
      <c r="C7" s="233" t="s">
        <v>142</v>
      </c>
      <c r="D7" s="225">
        <v>1999.81</v>
      </c>
      <c r="E7" s="226">
        <v>233.19738114</v>
      </c>
      <c r="F7" s="226">
        <v>3.3351406700000004</v>
      </c>
      <c r="G7" s="228"/>
    </row>
    <row r="8" spans="1:7" s="234" customFormat="1" ht="23.25" customHeight="1" x14ac:dyDescent="0.2">
      <c r="A8" s="222">
        <v>4</v>
      </c>
      <c r="B8" s="223" t="s">
        <v>143</v>
      </c>
      <c r="C8" s="230" t="s">
        <v>144</v>
      </c>
      <c r="D8" s="225">
        <v>13824</v>
      </c>
      <c r="E8" s="226">
        <v>208.22672144000001</v>
      </c>
      <c r="F8" s="226">
        <v>0</v>
      </c>
      <c r="G8" s="231"/>
    </row>
    <row r="9" spans="1:7" s="234" customFormat="1" ht="23.25" x14ac:dyDescent="0.2">
      <c r="A9" s="222">
        <v>5</v>
      </c>
      <c r="B9" s="222" t="s">
        <v>145</v>
      </c>
      <c r="C9" s="235" t="s">
        <v>146</v>
      </c>
      <c r="D9" s="225">
        <v>4780.8819999999996</v>
      </c>
      <c r="E9" s="226">
        <v>139.05694094999998</v>
      </c>
      <c r="F9" s="226">
        <v>0</v>
      </c>
      <c r="G9" s="231"/>
    </row>
    <row r="10" spans="1:7" s="234" customFormat="1" ht="23.25" x14ac:dyDescent="0.2">
      <c r="A10" s="222">
        <v>6</v>
      </c>
      <c r="B10" s="222" t="s">
        <v>147</v>
      </c>
      <c r="C10" s="230" t="s">
        <v>148</v>
      </c>
      <c r="D10" s="225">
        <v>938.3276800000001</v>
      </c>
      <c r="E10" s="226">
        <v>100.27240238000002</v>
      </c>
      <c r="F10" s="226">
        <v>7.2658306699999997</v>
      </c>
      <c r="G10" s="231"/>
    </row>
    <row r="11" spans="1:7" s="234" customFormat="1" ht="23.25" x14ac:dyDescent="0.2">
      <c r="A11" s="222">
        <v>7</v>
      </c>
      <c r="B11" s="223" t="s">
        <v>149</v>
      </c>
      <c r="C11" s="233" t="s">
        <v>150</v>
      </c>
      <c r="D11" s="225">
        <v>50.939535000000006</v>
      </c>
      <c r="E11" s="226">
        <v>91.775441229999984</v>
      </c>
      <c r="F11" s="226">
        <v>4.4258749599999998</v>
      </c>
      <c r="G11" s="231"/>
    </row>
    <row r="12" spans="1:7" s="234" customFormat="1" ht="46.5" x14ac:dyDescent="0.2">
      <c r="A12" s="222">
        <v>8</v>
      </c>
      <c r="B12" s="222" t="s">
        <v>151</v>
      </c>
      <c r="C12" s="236" t="s">
        <v>152</v>
      </c>
      <c r="D12" s="225">
        <v>540.45600000000002</v>
      </c>
      <c r="E12" s="226">
        <v>63.689924839999996</v>
      </c>
      <c r="F12" s="226">
        <v>1.7927358100000002</v>
      </c>
      <c r="G12" s="231"/>
    </row>
    <row r="13" spans="1:7" s="234" customFormat="1" ht="23.25" x14ac:dyDescent="0.2">
      <c r="A13" s="222">
        <v>9</v>
      </c>
      <c r="B13" s="222" t="s">
        <v>153</v>
      </c>
      <c r="C13" s="233" t="s">
        <v>154</v>
      </c>
      <c r="D13" s="225">
        <v>2192.0500000000002</v>
      </c>
      <c r="E13" s="226">
        <v>42.364682770000002</v>
      </c>
      <c r="F13" s="226">
        <v>0</v>
      </c>
      <c r="G13" s="231"/>
    </row>
    <row r="14" spans="1:7" s="234" customFormat="1" ht="23.25" x14ac:dyDescent="0.2">
      <c r="A14" s="222">
        <v>10</v>
      </c>
      <c r="B14" s="222" t="s">
        <v>155</v>
      </c>
      <c r="C14" s="236" t="s">
        <v>156</v>
      </c>
      <c r="D14" s="225">
        <v>4989.7</v>
      </c>
      <c r="E14" s="226">
        <v>34.999325890000001</v>
      </c>
      <c r="F14" s="226">
        <v>0</v>
      </c>
      <c r="G14" s="231"/>
    </row>
    <row r="15" spans="1:7" s="234" customFormat="1" ht="23.25" x14ac:dyDescent="0.2">
      <c r="A15" s="292" t="s">
        <v>97</v>
      </c>
      <c r="B15" s="293"/>
      <c r="C15" s="294"/>
      <c r="D15" s="237">
        <f>SUM(D5:D14)</f>
        <v>497499.713215</v>
      </c>
      <c r="E15" s="238">
        <f>SUM(E5:E14)</f>
        <v>3728.3083164099994</v>
      </c>
      <c r="F15" s="238">
        <f>SUM(F5:F14)</f>
        <v>82.685401810000002</v>
      </c>
      <c r="G15" s="239"/>
    </row>
    <row r="16" spans="1:7" s="234" customFormat="1" ht="24" thickBot="1" x14ac:dyDescent="0.25">
      <c r="A16" s="295" t="s">
        <v>157</v>
      </c>
      <c r="B16" s="296"/>
      <c r="C16" s="297"/>
      <c r="D16" s="240">
        <f>D17-D15</f>
        <v>11263.380455149978</v>
      </c>
      <c r="E16" s="240">
        <f>E17-E15</f>
        <v>229.38281196000025</v>
      </c>
      <c r="F16" s="240">
        <f>F17-F15</f>
        <v>2.4382893399999972</v>
      </c>
      <c r="G16" s="239"/>
    </row>
    <row r="17" spans="1:7" s="219" customFormat="1" ht="24" thickBot="1" x14ac:dyDescent="0.4">
      <c r="A17" s="286" t="s">
        <v>33</v>
      </c>
      <c r="B17" s="287"/>
      <c r="C17" s="288"/>
      <c r="D17" s="241">
        <f>508763093.67015/1000</f>
        <v>508763.09367014997</v>
      </c>
      <c r="E17" s="242">
        <f>3957691128.37/1000000</f>
        <v>3957.6911283699997</v>
      </c>
      <c r="F17" s="242">
        <f>85123691.15/1000000</f>
        <v>85.123691149999999</v>
      </c>
      <c r="G17" s="221"/>
    </row>
    <row r="18" spans="1:7" s="219" customFormat="1" ht="27" customHeight="1" thickTop="1" x14ac:dyDescent="0.35">
      <c r="A18" s="243" t="s">
        <v>158</v>
      </c>
      <c r="B18" s="244"/>
      <c r="D18" s="245"/>
      <c r="E18" s="246"/>
      <c r="F18" s="246"/>
      <c r="G18" s="221"/>
    </row>
    <row r="19" spans="1:7" s="234" customFormat="1" ht="23.25" customHeight="1" x14ac:dyDescent="0.2">
      <c r="D19" s="247"/>
      <c r="E19" s="247"/>
      <c r="F19" s="247"/>
      <c r="G19" s="239"/>
    </row>
    <row r="20" spans="1:7" s="234" customFormat="1" ht="23.25" x14ac:dyDescent="0.2">
      <c r="A20" s="234" t="s">
        <v>159</v>
      </c>
      <c r="D20" s="248"/>
      <c r="E20" s="248"/>
      <c r="F20" s="248"/>
      <c r="G20" s="239"/>
    </row>
    <row r="21" spans="1:7" s="219" customFormat="1" ht="14.25" customHeight="1" x14ac:dyDescent="0.35">
      <c r="A21" s="244"/>
      <c r="B21" s="244"/>
      <c r="D21" s="249"/>
      <c r="E21" s="249"/>
      <c r="F21" s="249"/>
    </row>
    <row r="22" spans="1:7" s="219" customFormat="1" ht="14.25" customHeight="1" x14ac:dyDescent="0.35">
      <c r="A22" s="244"/>
      <c r="B22" s="244"/>
      <c r="D22" s="249"/>
      <c r="E22" s="249"/>
      <c r="F22" s="249"/>
    </row>
    <row r="23" spans="1:7" s="219" customFormat="1" ht="14.25" customHeight="1" x14ac:dyDescent="0.35">
      <c r="A23" s="244"/>
      <c r="B23" s="244"/>
      <c r="D23" s="249"/>
      <c r="E23" s="250"/>
      <c r="F23" s="250"/>
    </row>
    <row r="24" spans="1:7" s="219" customFormat="1" ht="18" customHeight="1" x14ac:dyDescent="0.35">
      <c r="A24" s="244"/>
      <c r="B24" s="244"/>
    </row>
    <row r="25" spans="1:7" s="219" customFormat="1" ht="17.25" customHeight="1" x14ac:dyDescent="0.35">
      <c r="A25" s="244"/>
      <c r="B25" s="244"/>
    </row>
    <row r="26" spans="1:7" s="219" customFormat="1" ht="18.75" customHeight="1" x14ac:dyDescent="0.35">
      <c r="A26" s="244"/>
      <c r="B26" s="244"/>
    </row>
    <row r="27" spans="1:7" s="219" customFormat="1" ht="23.25" x14ac:dyDescent="0.35">
      <c r="A27" s="244"/>
      <c r="B27" s="244"/>
    </row>
    <row r="28" spans="1:7" s="219" customFormat="1" ht="23.25" x14ac:dyDescent="0.35">
      <c r="A28" s="244"/>
      <c r="B28" s="244"/>
    </row>
    <row r="29" spans="1:7" s="219" customFormat="1" ht="23.25" x14ac:dyDescent="0.35">
      <c r="A29" s="244"/>
      <c r="B29" s="244"/>
    </row>
    <row r="30" spans="1:7" s="219" customFormat="1" ht="23.25" x14ac:dyDescent="0.35">
      <c r="A30" s="244"/>
      <c r="B30" s="244"/>
    </row>
    <row r="31" spans="1:7" s="219" customFormat="1" ht="23.25" x14ac:dyDescent="0.35">
      <c r="A31" s="244"/>
      <c r="B31" s="244"/>
    </row>
    <row r="32" spans="1:7" s="219" customFormat="1" ht="23.25" x14ac:dyDescent="0.35">
      <c r="A32" s="244"/>
      <c r="B32" s="244"/>
    </row>
    <row r="33" spans="1:2" s="219" customFormat="1" ht="23.25" x14ac:dyDescent="0.35">
      <c r="A33" s="244"/>
      <c r="B33" s="244"/>
    </row>
    <row r="34" spans="1:2" s="219" customFormat="1" ht="23.25" x14ac:dyDescent="0.35">
      <c r="A34" s="244"/>
      <c r="B34" s="244"/>
    </row>
    <row r="35" spans="1:2" s="219" customFormat="1" ht="23.25" x14ac:dyDescent="0.35">
      <c r="A35" s="244"/>
      <c r="B35" s="244"/>
    </row>
    <row r="36" spans="1:2" s="219" customFormat="1" ht="23.25" x14ac:dyDescent="0.35">
      <c r="A36" s="244"/>
      <c r="B36" s="244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selection activeCell="I12" sqref="I12"/>
    </sheetView>
  </sheetViews>
  <sheetFormatPr defaultRowHeight="14.25" x14ac:dyDescent="0.2"/>
  <cols>
    <col min="1" max="2" width="9.625" style="262" customWidth="1"/>
    <col min="3" max="3" width="36.75" style="262" customWidth="1"/>
    <col min="4" max="4" width="17.875" style="262" customWidth="1"/>
    <col min="5" max="5" width="18.875" style="262" customWidth="1"/>
    <col min="6" max="6" width="16.125" style="261" customWidth="1"/>
    <col min="7" max="7" width="20.625" style="261" customWidth="1"/>
    <col min="8" max="248" width="9" style="262"/>
    <col min="249" max="249" width="9.625" style="262" customWidth="1"/>
    <col min="250" max="250" width="45" style="262" customWidth="1"/>
    <col min="251" max="252" width="38.75" style="262" customWidth="1"/>
    <col min="253" max="253" width="3.375" style="262" customWidth="1"/>
    <col min="254" max="255" width="20.625" style="262" customWidth="1"/>
    <col min="256" max="256" width="18" style="262" customWidth="1"/>
    <col min="257" max="258" width="12.875" style="262" customWidth="1"/>
    <col min="259" max="504" width="9" style="262"/>
    <col min="505" max="505" width="9.625" style="262" customWidth="1"/>
    <col min="506" max="506" width="45" style="262" customWidth="1"/>
    <col min="507" max="508" width="38.75" style="262" customWidth="1"/>
    <col min="509" max="509" width="3.375" style="262" customWidth="1"/>
    <col min="510" max="511" width="20.625" style="262" customWidth="1"/>
    <col min="512" max="512" width="18" style="262" customWidth="1"/>
    <col min="513" max="514" width="12.875" style="262" customWidth="1"/>
    <col min="515" max="760" width="9" style="262"/>
    <col min="761" max="761" width="9.625" style="262" customWidth="1"/>
    <col min="762" max="762" width="45" style="262" customWidth="1"/>
    <col min="763" max="764" width="38.75" style="262" customWidth="1"/>
    <col min="765" max="765" width="3.375" style="262" customWidth="1"/>
    <col min="766" max="767" width="20.625" style="262" customWidth="1"/>
    <col min="768" max="768" width="18" style="262" customWidth="1"/>
    <col min="769" max="770" width="12.875" style="262" customWidth="1"/>
    <col min="771" max="1016" width="9" style="262"/>
    <col min="1017" max="1017" width="9.625" style="262" customWidth="1"/>
    <col min="1018" max="1018" width="45" style="262" customWidth="1"/>
    <col min="1019" max="1020" width="38.75" style="262" customWidth="1"/>
    <col min="1021" max="1021" width="3.375" style="262" customWidth="1"/>
    <col min="1022" max="1023" width="20.625" style="262" customWidth="1"/>
    <col min="1024" max="1024" width="18" style="262" customWidth="1"/>
    <col min="1025" max="1026" width="12.875" style="262" customWidth="1"/>
    <col min="1027" max="1272" width="9" style="262"/>
    <col min="1273" max="1273" width="9.625" style="262" customWidth="1"/>
    <col min="1274" max="1274" width="45" style="262" customWidth="1"/>
    <col min="1275" max="1276" width="38.75" style="262" customWidth="1"/>
    <col min="1277" max="1277" width="3.375" style="262" customWidth="1"/>
    <col min="1278" max="1279" width="20.625" style="262" customWidth="1"/>
    <col min="1280" max="1280" width="18" style="262" customWidth="1"/>
    <col min="1281" max="1282" width="12.875" style="262" customWidth="1"/>
    <col min="1283" max="1528" width="9" style="262"/>
    <col min="1529" max="1529" width="9.625" style="262" customWidth="1"/>
    <col min="1530" max="1530" width="45" style="262" customWidth="1"/>
    <col min="1531" max="1532" width="38.75" style="262" customWidth="1"/>
    <col min="1533" max="1533" width="3.375" style="262" customWidth="1"/>
    <col min="1534" max="1535" width="20.625" style="262" customWidth="1"/>
    <col min="1536" max="1536" width="18" style="262" customWidth="1"/>
    <col min="1537" max="1538" width="12.875" style="262" customWidth="1"/>
    <col min="1539" max="1784" width="9" style="262"/>
    <col min="1785" max="1785" width="9.625" style="262" customWidth="1"/>
    <col min="1786" max="1786" width="45" style="262" customWidth="1"/>
    <col min="1787" max="1788" width="38.75" style="262" customWidth="1"/>
    <col min="1789" max="1789" width="3.375" style="262" customWidth="1"/>
    <col min="1790" max="1791" width="20.625" style="262" customWidth="1"/>
    <col min="1792" max="1792" width="18" style="262" customWidth="1"/>
    <col min="1793" max="1794" width="12.875" style="262" customWidth="1"/>
    <col min="1795" max="2040" width="9" style="262"/>
    <col min="2041" max="2041" width="9.625" style="262" customWidth="1"/>
    <col min="2042" max="2042" width="45" style="262" customWidth="1"/>
    <col min="2043" max="2044" width="38.75" style="262" customWidth="1"/>
    <col min="2045" max="2045" width="3.375" style="262" customWidth="1"/>
    <col min="2046" max="2047" width="20.625" style="262" customWidth="1"/>
    <col min="2048" max="2048" width="18" style="262" customWidth="1"/>
    <col min="2049" max="2050" width="12.875" style="262" customWidth="1"/>
    <col min="2051" max="2296" width="9" style="262"/>
    <col min="2297" max="2297" width="9.625" style="262" customWidth="1"/>
    <col min="2298" max="2298" width="45" style="262" customWidth="1"/>
    <col min="2299" max="2300" width="38.75" style="262" customWidth="1"/>
    <col min="2301" max="2301" width="3.375" style="262" customWidth="1"/>
    <col min="2302" max="2303" width="20.625" style="262" customWidth="1"/>
    <col min="2304" max="2304" width="18" style="262" customWidth="1"/>
    <col min="2305" max="2306" width="12.875" style="262" customWidth="1"/>
    <col min="2307" max="2552" width="9" style="262"/>
    <col min="2553" max="2553" width="9.625" style="262" customWidth="1"/>
    <col min="2554" max="2554" width="45" style="262" customWidth="1"/>
    <col min="2555" max="2556" width="38.75" style="262" customWidth="1"/>
    <col min="2557" max="2557" width="3.375" style="262" customWidth="1"/>
    <col min="2558" max="2559" width="20.625" style="262" customWidth="1"/>
    <col min="2560" max="2560" width="18" style="262" customWidth="1"/>
    <col min="2561" max="2562" width="12.875" style="262" customWidth="1"/>
    <col min="2563" max="2808" width="9" style="262"/>
    <col min="2809" max="2809" width="9.625" style="262" customWidth="1"/>
    <col min="2810" max="2810" width="45" style="262" customWidth="1"/>
    <col min="2811" max="2812" width="38.75" style="262" customWidth="1"/>
    <col min="2813" max="2813" width="3.375" style="262" customWidth="1"/>
    <col min="2814" max="2815" width="20.625" style="262" customWidth="1"/>
    <col min="2816" max="2816" width="18" style="262" customWidth="1"/>
    <col min="2817" max="2818" width="12.875" style="262" customWidth="1"/>
    <col min="2819" max="3064" width="9" style="262"/>
    <col min="3065" max="3065" width="9.625" style="262" customWidth="1"/>
    <col min="3066" max="3066" width="45" style="262" customWidth="1"/>
    <col min="3067" max="3068" width="38.75" style="262" customWidth="1"/>
    <col min="3069" max="3069" width="3.375" style="262" customWidth="1"/>
    <col min="3070" max="3071" width="20.625" style="262" customWidth="1"/>
    <col min="3072" max="3072" width="18" style="262" customWidth="1"/>
    <col min="3073" max="3074" width="12.875" style="262" customWidth="1"/>
    <col min="3075" max="3320" width="9" style="262"/>
    <col min="3321" max="3321" width="9.625" style="262" customWidth="1"/>
    <col min="3322" max="3322" width="45" style="262" customWidth="1"/>
    <col min="3323" max="3324" width="38.75" style="262" customWidth="1"/>
    <col min="3325" max="3325" width="3.375" style="262" customWidth="1"/>
    <col min="3326" max="3327" width="20.625" style="262" customWidth="1"/>
    <col min="3328" max="3328" width="18" style="262" customWidth="1"/>
    <col min="3329" max="3330" width="12.875" style="262" customWidth="1"/>
    <col min="3331" max="3576" width="9" style="262"/>
    <col min="3577" max="3577" width="9.625" style="262" customWidth="1"/>
    <col min="3578" max="3578" width="45" style="262" customWidth="1"/>
    <col min="3579" max="3580" width="38.75" style="262" customWidth="1"/>
    <col min="3581" max="3581" width="3.375" style="262" customWidth="1"/>
    <col min="3582" max="3583" width="20.625" style="262" customWidth="1"/>
    <col min="3584" max="3584" width="18" style="262" customWidth="1"/>
    <col min="3585" max="3586" width="12.875" style="262" customWidth="1"/>
    <col min="3587" max="3832" width="9" style="262"/>
    <col min="3833" max="3833" width="9.625" style="262" customWidth="1"/>
    <col min="3834" max="3834" width="45" style="262" customWidth="1"/>
    <col min="3835" max="3836" width="38.75" style="262" customWidth="1"/>
    <col min="3837" max="3837" width="3.375" style="262" customWidth="1"/>
    <col min="3838" max="3839" width="20.625" style="262" customWidth="1"/>
    <col min="3840" max="3840" width="18" style="262" customWidth="1"/>
    <col min="3841" max="3842" width="12.875" style="262" customWidth="1"/>
    <col min="3843" max="4088" width="9" style="262"/>
    <col min="4089" max="4089" width="9.625" style="262" customWidth="1"/>
    <col min="4090" max="4090" width="45" style="262" customWidth="1"/>
    <col min="4091" max="4092" width="38.75" style="262" customWidth="1"/>
    <col min="4093" max="4093" width="3.375" style="262" customWidth="1"/>
    <col min="4094" max="4095" width="20.625" style="262" customWidth="1"/>
    <col min="4096" max="4096" width="18" style="262" customWidth="1"/>
    <col min="4097" max="4098" width="12.875" style="262" customWidth="1"/>
    <col min="4099" max="4344" width="9" style="262"/>
    <col min="4345" max="4345" width="9.625" style="262" customWidth="1"/>
    <col min="4346" max="4346" width="45" style="262" customWidth="1"/>
    <col min="4347" max="4348" width="38.75" style="262" customWidth="1"/>
    <col min="4349" max="4349" width="3.375" style="262" customWidth="1"/>
    <col min="4350" max="4351" width="20.625" style="262" customWidth="1"/>
    <col min="4352" max="4352" width="18" style="262" customWidth="1"/>
    <col min="4353" max="4354" width="12.875" style="262" customWidth="1"/>
    <col min="4355" max="4600" width="9" style="262"/>
    <col min="4601" max="4601" width="9.625" style="262" customWidth="1"/>
    <col min="4602" max="4602" width="45" style="262" customWidth="1"/>
    <col min="4603" max="4604" width="38.75" style="262" customWidth="1"/>
    <col min="4605" max="4605" width="3.375" style="262" customWidth="1"/>
    <col min="4606" max="4607" width="20.625" style="262" customWidth="1"/>
    <col min="4608" max="4608" width="18" style="262" customWidth="1"/>
    <col min="4609" max="4610" width="12.875" style="262" customWidth="1"/>
    <col min="4611" max="4856" width="9" style="262"/>
    <col min="4857" max="4857" width="9.625" style="262" customWidth="1"/>
    <col min="4858" max="4858" width="45" style="262" customWidth="1"/>
    <col min="4859" max="4860" width="38.75" style="262" customWidth="1"/>
    <col min="4861" max="4861" width="3.375" style="262" customWidth="1"/>
    <col min="4862" max="4863" width="20.625" style="262" customWidth="1"/>
    <col min="4864" max="4864" width="18" style="262" customWidth="1"/>
    <col min="4865" max="4866" width="12.875" style="262" customWidth="1"/>
    <col min="4867" max="5112" width="9" style="262"/>
    <col min="5113" max="5113" width="9.625" style="262" customWidth="1"/>
    <col min="5114" max="5114" width="45" style="262" customWidth="1"/>
    <col min="5115" max="5116" width="38.75" style="262" customWidth="1"/>
    <col min="5117" max="5117" width="3.375" style="262" customWidth="1"/>
    <col min="5118" max="5119" width="20.625" style="262" customWidth="1"/>
    <col min="5120" max="5120" width="18" style="262" customWidth="1"/>
    <col min="5121" max="5122" width="12.875" style="262" customWidth="1"/>
    <col min="5123" max="5368" width="9" style="262"/>
    <col min="5369" max="5369" width="9.625" style="262" customWidth="1"/>
    <col min="5370" max="5370" width="45" style="262" customWidth="1"/>
    <col min="5371" max="5372" width="38.75" style="262" customWidth="1"/>
    <col min="5373" max="5373" width="3.375" style="262" customWidth="1"/>
    <col min="5374" max="5375" width="20.625" style="262" customWidth="1"/>
    <col min="5376" max="5376" width="18" style="262" customWidth="1"/>
    <col min="5377" max="5378" width="12.875" style="262" customWidth="1"/>
    <col min="5379" max="5624" width="9" style="262"/>
    <col min="5625" max="5625" width="9.625" style="262" customWidth="1"/>
    <col min="5626" max="5626" width="45" style="262" customWidth="1"/>
    <col min="5627" max="5628" width="38.75" style="262" customWidth="1"/>
    <col min="5629" max="5629" width="3.375" style="262" customWidth="1"/>
    <col min="5630" max="5631" width="20.625" style="262" customWidth="1"/>
    <col min="5632" max="5632" width="18" style="262" customWidth="1"/>
    <col min="5633" max="5634" width="12.875" style="262" customWidth="1"/>
    <col min="5635" max="5880" width="9" style="262"/>
    <col min="5881" max="5881" width="9.625" style="262" customWidth="1"/>
    <col min="5882" max="5882" width="45" style="262" customWidth="1"/>
    <col min="5883" max="5884" width="38.75" style="262" customWidth="1"/>
    <col min="5885" max="5885" width="3.375" style="262" customWidth="1"/>
    <col min="5886" max="5887" width="20.625" style="262" customWidth="1"/>
    <col min="5888" max="5888" width="18" style="262" customWidth="1"/>
    <col min="5889" max="5890" width="12.875" style="262" customWidth="1"/>
    <col min="5891" max="6136" width="9" style="262"/>
    <col min="6137" max="6137" width="9.625" style="262" customWidth="1"/>
    <col min="6138" max="6138" width="45" style="262" customWidth="1"/>
    <col min="6139" max="6140" width="38.75" style="262" customWidth="1"/>
    <col min="6141" max="6141" width="3.375" style="262" customWidth="1"/>
    <col min="6142" max="6143" width="20.625" style="262" customWidth="1"/>
    <col min="6144" max="6144" width="18" style="262" customWidth="1"/>
    <col min="6145" max="6146" width="12.875" style="262" customWidth="1"/>
    <col min="6147" max="6392" width="9" style="262"/>
    <col min="6393" max="6393" width="9.625" style="262" customWidth="1"/>
    <col min="6394" max="6394" width="45" style="262" customWidth="1"/>
    <col min="6395" max="6396" width="38.75" style="262" customWidth="1"/>
    <col min="6397" max="6397" width="3.375" style="262" customWidth="1"/>
    <col min="6398" max="6399" width="20.625" style="262" customWidth="1"/>
    <col min="6400" max="6400" width="18" style="262" customWidth="1"/>
    <col min="6401" max="6402" width="12.875" style="262" customWidth="1"/>
    <col min="6403" max="6648" width="9" style="262"/>
    <col min="6649" max="6649" width="9.625" style="262" customWidth="1"/>
    <col min="6650" max="6650" width="45" style="262" customWidth="1"/>
    <col min="6651" max="6652" width="38.75" style="262" customWidth="1"/>
    <col min="6653" max="6653" width="3.375" style="262" customWidth="1"/>
    <col min="6654" max="6655" width="20.625" style="262" customWidth="1"/>
    <col min="6656" max="6656" width="18" style="262" customWidth="1"/>
    <col min="6657" max="6658" width="12.875" style="262" customWidth="1"/>
    <col min="6659" max="6904" width="9" style="262"/>
    <col min="6905" max="6905" width="9.625" style="262" customWidth="1"/>
    <col min="6906" max="6906" width="45" style="262" customWidth="1"/>
    <col min="6907" max="6908" width="38.75" style="262" customWidth="1"/>
    <col min="6909" max="6909" width="3.375" style="262" customWidth="1"/>
    <col min="6910" max="6911" width="20.625" style="262" customWidth="1"/>
    <col min="6912" max="6912" width="18" style="262" customWidth="1"/>
    <col min="6913" max="6914" width="12.875" style="262" customWidth="1"/>
    <col min="6915" max="7160" width="9" style="262"/>
    <col min="7161" max="7161" width="9.625" style="262" customWidth="1"/>
    <col min="7162" max="7162" width="45" style="262" customWidth="1"/>
    <col min="7163" max="7164" width="38.75" style="262" customWidth="1"/>
    <col min="7165" max="7165" width="3.375" style="262" customWidth="1"/>
    <col min="7166" max="7167" width="20.625" style="262" customWidth="1"/>
    <col min="7168" max="7168" width="18" style="262" customWidth="1"/>
    <col min="7169" max="7170" width="12.875" style="262" customWidth="1"/>
    <col min="7171" max="7416" width="9" style="262"/>
    <col min="7417" max="7417" width="9.625" style="262" customWidth="1"/>
    <col min="7418" max="7418" width="45" style="262" customWidth="1"/>
    <col min="7419" max="7420" width="38.75" style="262" customWidth="1"/>
    <col min="7421" max="7421" width="3.375" style="262" customWidth="1"/>
    <col min="7422" max="7423" width="20.625" style="262" customWidth="1"/>
    <col min="7424" max="7424" width="18" style="262" customWidth="1"/>
    <col min="7425" max="7426" width="12.875" style="262" customWidth="1"/>
    <col min="7427" max="7672" width="9" style="262"/>
    <col min="7673" max="7673" width="9.625" style="262" customWidth="1"/>
    <col min="7674" max="7674" width="45" style="262" customWidth="1"/>
    <col min="7675" max="7676" width="38.75" style="262" customWidth="1"/>
    <col min="7677" max="7677" width="3.375" style="262" customWidth="1"/>
    <col min="7678" max="7679" width="20.625" style="262" customWidth="1"/>
    <col min="7680" max="7680" width="18" style="262" customWidth="1"/>
    <col min="7681" max="7682" width="12.875" style="262" customWidth="1"/>
    <col min="7683" max="7928" width="9" style="262"/>
    <col min="7929" max="7929" width="9.625" style="262" customWidth="1"/>
    <col min="7930" max="7930" width="45" style="262" customWidth="1"/>
    <col min="7931" max="7932" width="38.75" style="262" customWidth="1"/>
    <col min="7933" max="7933" width="3.375" style="262" customWidth="1"/>
    <col min="7934" max="7935" width="20.625" style="262" customWidth="1"/>
    <col min="7936" max="7936" width="18" style="262" customWidth="1"/>
    <col min="7937" max="7938" width="12.875" style="262" customWidth="1"/>
    <col min="7939" max="8184" width="9" style="262"/>
    <col min="8185" max="8185" width="9.625" style="262" customWidth="1"/>
    <col min="8186" max="8186" width="45" style="262" customWidth="1"/>
    <col min="8187" max="8188" width="38.75" style="262" customWidth="1"/>
    <col min="8189" max="8189" width="3.375" style="262" customWidth="1"/>
    <col min="8190" max="8191" width="20.625" style="262" customWidth="1"/>
    <col min="8192" max="8192" width="18" style="262" customWidth="1"/>
    <col min="8193" max="8194" width="12.875" style="262" customWidth="1"/>
    <col min="8195" max="8440" width="9" style="262"/>
    <col min="8441" max="8441" width="9.625" style="262" customWidth="1"/>
    <col min="8442" max="8442" width="45" style="262" customWidth="1"/>
    <col min="8443" max="8444" width="38.75" style="262" customWidth="1"/>
    <col min="8445" max="8445" width="3.375" style="262" customWidth="1"/>
    <col min="8446" max="8447" width="20.625" style="262" customWidth="1"/>
    <col min="8448" max="8448" width="18" style="262" customWidth="1"/>
    <col min="8449" max="8450" width="12.875" style="262" customWidth="1"/>
    <col min="8451" max="8696" width="9" style="262"/>
    <col min="8697" max="8697" width="9.625" style="262" customWidth="1"/>
    <col min="8698" max="8698" width="45" style="262" customWidth="1"/>
    <col min="8699" max="8700" width="38.75" style="262" customWidth="1"/>
    <col min="8701" max="8701" width="3.375" style="262" customWidth="1"/>
    <col min="8702" max="8703" width="20.625" style="262" customWidth="1"/>
    <col min="8704" max="8704" width="18" style="262" customWidth="1"/>
    <col min="8705" max="8706" width="12.875" style="262" customWidth="1"/>
    <col min="8707" max="8952" width="9" style="262"/>
    <col min="8953" max="8953" width="9.625" style="262" customWidth="1"/>
    <col min="8954" max="8954" width="45" style="262" customWidth="1"/>
    <col min="8955" max="8956" width="38.75" style="262" customWidth="1"/>
    <col min="8957" max="8957" width="3.375" style="262" customWidth="1"/>
    <col min="8958" max="8959" width="20.625" style="262" customWidth="1"/>
    <col min="8960" max="8960" width="18" style="262" customWidth="1"/>
    <col min="8961" max="8962" width="12.875" style="262" customWidth="1"/>
    <col min="8963" max="9208" width="9" style="262"/>
    <col min="9209" max="9209" width="9.625" style="262" customWidth="1"/>
    <col min="9210" max="9210" width="45" style="262" customWidth="1"/>
    <col min="9211" max="9212" width="38.75" style="262" customWidth="1"/>
    <col min="9213" max="9213" width="3.375" style="262" customWidth="1"/>
    <col min="9214" max="9215" width="20.625" style="262" customWidth="1"/>
    <col min="9216" max="9216" width="18" style="262" customWidth="1"/>
    <col min="9217" max="9218" width="12.875" style="262" customWidth="1"/>
    <col min="9219" max="9464" width="9" style="262"/>
    <col min="9465" max="9465" width="9.625" style="262" customWidth="1"/>
    <col min="9466" max="9466" width="45" style="262" customWidth="1"/>
    <col min="9467" max="9468" width="38.75" style="262" customWidth="1"/>
    <col min="9469" max="9469" width="3.375" style="262" customWidth="1"/>
    <col min="9470" max="9471" width="20.625" style="262" customWidth="1"/>
    <col min="9472" max="9472" width="18" style="262" customWidth="1"/>
    <col min="9473" max="9474" width="12.875" style="262" customWidth="1"/>
    <col min="9475" max="9720" width="9" style="262"/>
    <col min="9721" max="9721" width="9.625" style="262" customWidth="1"/>
    <col min="9722" max="9722" width="45" style="262" customWidth="1"/>
    <col min="9723" max="9724" width="38.75" style="262" customWidth="1"/>
    <col min="9725" max="9725" width="3.375" style="262" customWidth="1"/>
    <col min="9726" max="9727" width="20.625" style="262" customWidth="1"/>
    <col min="9728" max="9728" width="18" style="262" customWidth="1"/>
    <col min="9729" max="9730" width="12.875" style="262" customWidth="1"/>
    <col min="9731" max="9976" width="9" style="262"/>
    <col min="9977" max="9977" width="9.625" style="262" customWidth="1"/>
    <col min="9978" max="9978" width="45" style="262" customWidth="1"/>
    <col min="9979" max="9980" width="38.75" style="262" customWidth="1"/>
    <col min="9981" max="9981" width="3.375" style="262" customWidth="1"/>
    <col min="9982" max="9983" width="20.625" style="262" customWidth="1"/>
    <col min="9984" max="9984" width="18" style="262" customWidth="1"/>
    <col min="9985" max="9986" width="12.875" style="262" customWidth="1"/>
    <col min="9987" max="10232" width="9" style="262"/>
    <col min="10233" max="10233" width="9.625" style="262" customWidth="1"/>
    <col min="10234" max="10234" width="45" style="262" customWidth="1"/>
    <col min="10235" max="10236" width="38.75" style="262" customWidth="1"/>
    <col min="10237" max="10237" width="3.375" style="262" customWidth="1"/>
    <col min="10238" max="10239" width="20.625" style="262" customWidth="1"/>
    <col min="10240" max="10240" width="18" style="262" customWidth="1"/>
    <col min="10241" max="10242" width="12.875" style="262" customWidth="1"/>
    <col min="10243" max="10488" width="9" style="262"/>
    <col min="10489" max="10489" width="9.625" style="262" customWidth="1"/>
    <col min="10490" max="10490" width="45" style="262" customWidth="1"/>
    <col min="10491" max="10492" width="38.75" style="262" customWidth="1"/>
    <col min="10493" max="10493" width="3.375" style="262" customWidth="1"/>
    <col min="10494" max="10495" width="20.625" style="262" customWidth="1"/>
    <col min="10496" max="10496" width="18" style="262" customWidth="1"/>
    <col min="10497" max="10498" width="12.875" style="262" customWidth="1"/>
    <col min="10499" max="10744" width="9" style="262"/>
    <col min="10745" max="10745" width="9.625" style="262" customWidth="1"/>
    <col min="10746" max="10746" width="45" style="262" customWidth="1"/>
    <col min="10747" max="10748" width="38.75" style="262" customWidth="1"/>
    <col min="10749" max="10749" width="3.375" style="262" customWidth="1"/>
    <col min="10750" max="10751" width="20.625" style="262" customWidth="1"/>
    <col min="10752" max="10752" width="18" style="262" customWidth="1"/>
    <col min="10753" max="10754" width="12.875" style="262" customWidth="1"/>
    <col min="10755" max="11000" width="9" style="262"/>
    <col min="11001" max="11001" width="9.625" style="262" customWidth="1"/>
    <col min="11002" max="11002" width="45" style="262" customWidth="1"/>
    <col min="11003" max="11004" width="38.75" style="262" customWidth="1"/>
    <col min="11005" max="11005" width="3.375" style="262" customWidth="1"/>
    <col min="11006" max="11007" width="20.625" style="262" customWidth="1"/>
    <col min="11008" max="11008" width="18" style="262" customWidth="1"/>
    <col min="11009" max="11010" width="12.875" style="262" customWidth="1"/>
    <col min="11011" max="11256" width="9" style="262"/>
    <col min="11257" max="11257" width="9.625" style="262" customWidth="1"/>
    <col min="11258" max="11258" width="45" style="262" customWidth="1"/>
    <col min="11259" max="11260" width="38.75" style="262" customWidth="1"/>
    <col min="11261" max="11261" width="3.375" style="262" customWidth="1"/>
    <col min="11262" max="11263" width="20.625" style="262" customWidth="1"/>
    <col min="11264" max="11264" width="18" style="262" customWidth="1"/>
    <col min="11265" max="11266" width="12.875" style="262" customWidth="1"/>
    <col min="11267" max="11512" width="9" style="262"/>
    <col min="11513" max="11513" width="9.625" style="262" customWidth="1"/>
    <col min="11514" max="11514" width="45" style="262" customWidth="1"/>
    <col min="11515" max="11516" width="38.75" style="262" customWidth="1"/>
    <col min="11517" max="11517" width="3.375" style="262" customWidth="1"/>
    <col min="11518" max="11519" width="20.625" style="262" customWidth="1"/>
    <col min="11520" max="11520" width="18" style="262" customWidth="1"/>
    <col min="11521" max="11522" width="12.875" style="262" customWidth="1"/>
    <col min="11523" max="11768" width="9" style="262"/>
    <col min="11769" max="11769" width="9.625" style="262" customWidth="1"/>
    <col min="11770" max="11770" width="45" style="262" customWidth="1"/>
    <col min="11771" max="11772" width="38.75" style="262" customWidth="1"/>
    <col min="11773" max="11773" width="3.375" style="262" customWidth="1"/>
    <col min="11774" max="11775" width="20.625" style="262" customWidth="1"/>
    <col min="11776" max="11776" width="18" style="262" customWidth="1"/>
    <col min="11777" max="11778" width="12.875" style="262" customWidth="1"/>
    <col min="11779" max="12024" width="9" style="262"/>
    <col min="12025" max="12025" width="9.625" style="262" customWidth="1"/>
    <col min="12026" max="12026" width="45" style="262" customWidth="1"/>
    <col min="12027" max="12028" width="38.75" style="262" customWidth="1"/>
    <col min="12029" max="12029" width="3.375" style="262" customWidth="1"/>
    <col min="12030" max="12031" width="20.625" style="262" customWidth="1"/>
    <col min="12032" max="12032" width="18" style="262" customWidth="1"/>
    <col min="12033" max="12034" width="12.875" style="262" customWidth="1"/>
    <col min="12035" max="12280" width="9" style="262"/>
    <col min="12281" max="12281" width="9.625" style="262" customWidth="1"/>
    <col min="12282" max="12282" width="45" style="262" customWidth="1"/>
    <col min="12283" max="12284" width="38.75" style="262" customWidth="1"/>
    <col min="12285" max="12285" width="3.375" style="262" customWidth="1"/>
    <col min="12286" max="12287" width="20.625" style="262" customWidth="1"/>
    <col min="12288" max="12288" width="18" style="262" customWidth="1"/>
    <col min="12289" max="12290" width="12.875" style="262" customWidth="1"/>
    <col min="12291" max="12536" width="9" style="262"/>
    <col min="12537" max="12537" width="9.625" style="262" customWidth="1"/>
    <col min="12538" max="12538" width="45" style="262" customWidth="1"/>
    <col min="12539" max="12540" width="38.75" style="262" customWidth="1"/>
    <col min="12541" max="12541" width="3.375" style="262" customWidth="1"/>
    <col min="12542" max="12543" width="20.625" style="262" customWidth="1"/>
    <col min="12544" max="12544" width="18" style="262" customWidth="1"/>
    <col min="12545" max="12546" width="12.875" style="262" customWidth="1"/>
    <col min="12547" max="12792" width="9" style="262"/>
    <col min="12793" max="12793" width="9.625" style="262" customWidth="1"/>
    <col min="12794" max="12794" width="45" style="262" customWidth="1"/>
    <col min="12795" max="12796" width="38.75" style="262" customWidth="1"/>
    <col min="12797" max="12797" width="3.375" style="262" customWidth="1"/>
    <col min="12798" max="12799" width="20.625" style="262" customWidth="1"/>
    <col min="12800" max="12800" width="18" style="262" customWidth="1"/>
    <col min="12801" max="12802" width="12.875" style="262" customWidth="1"/>
    <col min="12803" max="13048" width="9" style="262"/>
    <col min="13049" max="13049" width="9.625" style="262" customWidth="1"/>
    <col min="13050" max="13050" width="45" style="262" customWidth="1"/>
    <col min="13051" max="13052" width="38.75" style="262" customWidth="1"/>
    <col min="13053" max="13053" width="3.375" style="262" customWidth="1"/>
    <col min="13054" max="13055" width="20.625" style="262" customWidth="1"/>
    <col min="13056" max="13056" width="18" style="262" customWidth="1"/>
    <col min="13057" max="13058" width="12.875" style="262" customWidth="1"/>
    <col min="13059" max="13304" width="9" style="262"/>
    <col min="13305" max="13305" width="9.625" style="262" customWidth="1"/>
    <col min="13306" max="13306" width="45" style="262" customWidth="1"/>
    <col min="13307" max="13308" width="38.75" style="262" customWidth="1"/>
    <col min="13309" max="13309" width="3.375" style="262" customWidth="1"/>
    <col min="13310" max="13311" width="20.625" style="262" customWidth="1"/>
    <col min="13312" max="13312" width="18" style="262" customWidth="1"/>
    <col min="13313" max="13314" width="12.875" style="262" customWidth="1"/>
    <col min="13315" max="13560" width="9" style="262"/>
    <col min="13561" max="13561" width="9.625" style="262" customWidth="1"/>
    <col min="13562" max="13562" width="45" style="262" customWidth="1"/>
    <col min="13563" max="13564" width="38.75" style="262" customWidth="1"/>
    <col min="13565" max="13565" width="3.375" style="262" customWidth="1"/>
    <col min="13566" max="13567" width="20.625" style="262" customWidth="1"/>
    <col min="13568" max="13568" width="18" style="262" customWidth="1"/>
    <col min="13569" max="13570" width="12.875" style="262" customWidth="1"/>
    <col min="13571" max="13816" width="9" style="262"/>
    <col min="13817" max="13817" width="9.625" style="262" customWidth="1"/>
    <col min="13818" max="13818" width="45" style="262" customWidth="1"/>
    <col min="13819" max="13820" width="38.75" style="262" customWidth="1"/>
    <col min="13821" max="13821" width="3.375" style="262" customWidth="1"/>
    <col min="13822" max="13823" width="20.625" style="262" customWidth="1"/>
    <col min="13824" max="13824" width="18" style="262" customWidth="1"/>
    <col min="13825" max="13826" width="12.875" style="262" customWidth="1"/>
    <col min="13827" max="14072" width="9" style="262"/>
    <col min="14073" max="14073" width="9.625" style="262" customWidth="1"/>
    <col min="14074" max="14074" width="45" style="262" customWidth="1"/>
    <col min="14075" max="14076" width="38.75" style="262" customWidth="1"/>
    <col min="14077" max="14077" width="3.375" style="262" customWidth="1"/>
    <col min="14078" max="14079" width="20.625" style="262" customWidth="1"/>
    <col min="14080" max="14080" width="18" style="262" customWidth="1"/>
    <col min="14081" max="14082" width="12.875" style="262" customWidth="1"/>
    <col min="14083" max="14328" width="9" style="262"/>
    <col min="14329" max="14329" width="9.625" style="262" customWidth="1"/>
    <col min="14330" max="14330" width="45" style="262" customWidth="1"/>
    <col min="14331" max="14332" width="38.75" style="262" customWidth="1"/>
    <col min="14333" max="14333" width="3.375" style="262" customWidth="1"/>
    <col min="14334" max="14335" width="20.625" style="262" customWidth="1"/>
    <col min="14336" max="14336" width="18" style="262" customWidth="1"/>
    <col min="14337" max="14338" width="12.875" style="262" customWidth="1"/>
    <col min="14339" max="14584" width="9" style="262"/>
    <col min="14585" max="14585" width="9.625" style="262" customWidth="1"/>
    <col min="14586" max="14586" width="45" style="262" customWidth="1"/>
    <col min="14587" max="14588" width="38.75" style="262" customWidth="1"/>
    <col min="14589" max="14589" width="3.375" style="262" customWidth="1"/>
    <col min="14590" max="14591" width="20.625" style="262" customWidth="1"/>
    <col min="14592" max="14592" width="18" style="262" customWidth="1"/>
    <col min="14593" max="14594" width="12.875" style="262" customWidth="1"/>
    <col min="14595" max="14840" width="9" style="262"/>
    <col min="14841" max="14841" width="9.625" style="262" customWidth="1"/>
    <col min="14842" max="14842" width="45" style="262" customWidth="1"/>
    <col min="14843" max="14844" width="38.75" style="262" customWidth="1"/>
    <col min="14845" max="14845" width="3.375" style="262" customWidth="1"/>
    <col min="14846" max="14847" width="20.625" style="262" customWidth="1"/>
    <col min="14848" max="14848" width="18" style="262" customWidth="1"/>
    <col min="14849" max="14850" width="12.875" style="262" customWidth="1"/>
    <col min="14851" max="15096" width="9" style="262"/>
    <col min="15097" max="15097" width="9.625" style="262" customWidth="1"/>
    <col min="15098" max="15098" width="45" style="262" customWidth="1"/>
    <col min="15099" max="15100" width="38.75" style="262" customWidth="1"/>
    <col min="15101" max="15101" width="3.375" style="262" customWidth="1"/>
    <col min="15102" max="15103" width="20.625" style="262" customWidth="1"/>
    <col min="15104" max="15104" width="18" style="262" customWidth="1"/>
    <col min="15105" max="15106" width="12.875" style="262" customWidth="1"/>
    <col min="15107" max="15352" width="9" style="262"/>
    <col min="15353" max="15353" width="9.625" style="262" customWidth="1"/>
    <col min="15354" max="15354" width="45" style="262" customWidth="1"/>
    <col min="15355" max="15356" width="38.75" style="262" customWidth="1"/>
    <col min="15357" max="15357" width="3.375" style="262" customWidth="1"/>
    <col min="15358" max="15359" width="20.625" style="262" customWidth="1"/>
    <col min="15360" max="15360" width="18" style="262" customWidth="1"/>
    <col min="15361" max="15362" width="12.875" style="262" customWidth="1"/>
    <col min="15363" max="15608" width="9" style="262"/>
    <col min="15609" max="15609" width="9.625" style="262" customWidth="1"/>
    <col min="15610" max="15610" width="45" style="262" customWidth="1"/>
    <col min="15611" max="15612" width="38.75" style="262" customWidth="1"/>
    <col min="15613" max="15613" width="3.375" style="262" customWidth="1"/>
    <col min="15614" max="15615" width="20.625" style="262" customWidth="1"/>
    <col min="15616" max="15616" width="18" style="262" customWidth="1"/>
    <col min="15617" max="15618" width="12.875" style="262" customWidth="1"/>
    <col min="15619" max="15864" width="9" style="262"/>
    <col min="15865" max="15865" width="9.625" style="262" customWidth="1"/>
    <col min="15866" max="15866" width="45" style="262" customWidth="1"/>
    <col min="15867" max="15868" width="38.75" style="262" customWidth="1"/>
    <col min="15869" max="15869" width="3.375" style="262" customWidth="1"/>
    <col min="15870" max="15871" width="20.625" style="262" customWidth="1"/>
    <col min="15872" max="15872" width="18" style="262" customWidth="1"/>
    <col min="15873" max="15874" width="12.875" style="262" customWidth="1"/>
    <col min="15875" max="16120" width="9" style="262"/>
    <col min="16121" max="16121" width="9.625" style="262" customWidth="1"/>
    <col min="16122" max="16122" width="45" style="262" customWidth="1"/>
    <col min="16123" max="16124" width="38.75" style="262" customWidth="1"/>
    <col min="16125" max="16125" width="3.375" style="262" customWidth="1"/>
    <col min="16126" max="16127" width="20.625" style="262" customWidth="1"/>
    <col min="16128" max="16128" width="18" style="262" customWidth="1"/>
    <col min="16129" max="16130" width="12.875" style="262" customWidth="1"/>
    <col min="16131" max="16384" width="9" style="262"/>
  </cols>
  <sheetData>
    <row r="1" spans="1:8" s="234" customFormat="1" ht="22.5" customHeight="1" x14ac:dyDescent="0.2">
      <c r="A1" s="289" t="s">
        <v>135</v>
      </c>
      <c r="B1" s="289"/>
      <c r="C1" s="289"/>
      <c r="D1" s="289"/>
      <c r="E1" s="289"/>
      <c r="F1" s="289"/>
      <c r="G1" s="252"/>
    </row>
    <row r="2" spans="1:8" s="234" customFormat="1" ht="22.5" customHeight="1" x14ac:dyDescent="0.2">
      <c r="A2" s="289" t="s">
        <v>160</v>
      </c>
      <c r="B2" s="289"/>
      <c r="C2" s="289"/>
      <c r="D2" s="289"/>
      <c r="E2" s="289"/>
      <c r="F2" s="289"/>
      <c r="G2" s="252"/>
    </row>
    <row r="3" spans="1:8" s="234" customFormat="1" ht="22.5" customHeight="1" x14ac:dyDescent="0.2">
      <c r="A3" s="298" t="s">
        <v>0</v>
      </c>
      <c r="B3" s="298"/>
      <c r="C3" s="298"/>
      <c r="D3" s="298"/>
      <c r="E3" s="298"/>
      <c r="F3" s="298"/>
      <c r="G3" s="252"/>
    </row>
    <row r="4" spans="1:8" s="234" customFormat="1" ht="30" customHeight="1" x14ac:dyDescent="0.2">
      <c r="A4" s="220" t="s">
        <v>3</v>
      </c>
      <c r="B4" s="220" t="s">
        <v>8</v>
      </c>
      <c r="C4" s="220" t="s">
        <v>7</v>
      </c>
      <c r="D4" s="220" t="s">
        <v>9</v>
      </c>
      <c r="E4" s="220" t="s">
        <v>116</v>
      </c>
      <c r="F4" s="220" t="s">
        <v>161</v>
      </c>
      <c r="G4" s="252"/>
    </row>
    <row r="5" spans="1:8" s="229" customFormat="1" ht="23.25" x14ac:dyDescent="0.2">
      <c r="A5" s="222">
        <v>1</v>
      </c>
      <c r="B5" s="222" t="s">
        <v>140</v>
      </c>
      <c r="C5" s="253" t="s">
        <v>89</v>
      </c>
      <c r="D5" s="254">
        <v>2E-3</v>
      </c>
      <c r="E5" s="226">
        <v>95.20188478</v>
      </c>
      <c r="F5" s="226">
        <v>6.6641319400000008</v>
      </c>
      <c r="G5" s="255"/>
    </row>
    <row r="6" spans="1:8" s="232" customFormat="1" ht="23.25" x14ac:dyDescent="0.2">
      <c r="A6" s="222">
        <v>2</v>
      </c>
      <c r="B6" s="223" t="s">
        <v>143</v>
      </c>
      <c r="C6" s="230" t="s">
        <v>144</v>
      </c>
      <c r="D6" s="225">
        <v>2367.6999999999998</v>
      </c>
      <c r="E6" s="226">
        <v>34.569489270000005</v>
      </c>
      <c r="F6" s="226">
        <v>0</v>
      </c>
      <c r="G6" s="256">
        <v>405010439</v>
      </c>
    </row>
    <row r="7" spans="1:8" s="229" customFormat="1" ht="23.25" x14ac:dyDescent="0.2">
      <c r="A7" s="222">
        <v>3</v>
      </c>
      <c r="B7" s="223" t="s">
        <v>141</v>
      </c>
      <c r="C7" s="230" t="s">
        <v>162</v>
      </c>
      <c r="D7" s="225">
        <v>196.1</v>
      </c>
      <c r="E7" s="226">
        <v>29.9858087</v>
      </c>
      <c r="F7" s="226">
        <v>2.3100040000000002E-2</v>
      </c>
      <c r="G7" s="256">
        <v>139668092</v>
      </c>
    </row>
    <row r="8" spans="1:8" s="234" customFormat="1" ht="23.25" x14ac:dyDescent="0.2">
      <c r="A8" s="222">
        <v>4</v>
      </c>
      <c r="B8" s="223" t="s">
        <v>153</v>
      </c>
      <c r="C8" s="236" t="s">
        <v>154</v>
      </c>
      <c r="D8" s="225">
        <v>1451.45</v>
      </c>
      <c r="E8" s="226">
        <v>27.751196800000002</v>
      </c>
      <c r="F8" s="226">
        <v>0</v>
      </c>
      <c r="G8" s="256">
        <v>110951202</v>
      </c>
    </row>
    <row r="9" spans="1:8" s="234" customFormat="1" ht="23.25" x14ac:dyDescent="0.2">
      <c r="A9" s="222">
        <v>5</v>
      </c>
      <c r="B9" s="222" t="s">
        <v>155</v>
      </c>
      <c r="C9" s="230" t="s">
        <v>156</v>
      </c>
      <c r="D9" s="225">
        <v>3103.9</v>
      </c>
      <c r="E9" s="226">
        <v>21.58016271</v>
      </c>
      <c r="F9" s="226">
        <v>0</v>
      </c>
      <c r="G9" s="256">
        <v>106073266</v>
      </c>
    </row>
    <row r="10" spans="1:8" s="234" customFormat="1" ht="23.25" x14ac:dyDescent="0.2">
      <c r="A10" s="222">
        <v>6</v>
      </c>
      <c r="B10" s="223" t="s">
        <v>138</v>
      </c>
      <c r="C10" s="233" t="s">
        <v>163</v>
      </c>
      <c r="D10" s="225">
        <v>2935.4</v>
      </c>
      <c r="E10" s="226">
        <v>17.80222633</v>
      </c>
      <c r="F10" s="226">
        <v>0</v>
      </c>
      <c r="G10" s="256">
        <v>72138475</v>
      </c>
    </row>
    <row r="11" spans="1:8" s="234" customFormat="1" ht="23.25" x14ac:dyDescent="0.2">
      <c r="A11" s="222">
        <v>7</v>
      </c>
      <c r="B11" s="223">
        <v>8544</v>
      </c>
      <c r="C11" s="233" t="s">
        <v>150</v>
      </c>
      <c r="D11" s="225">
        <v>7.1649899999999995</v>
      </c>
      <c r="E11" s="226">
        <v>12.35460617</v>
      </c>
      <c r="F11" s="226">
        <v>0.59292743999999997</v>
      </c>
      <c r="G11" s="256">
        <v>67932948</v>
      </c>
      <c r="H11"/>
    </row>
    <row r="12" spans="1:8" s="234" customFormat="1" ht="23.25" x14ac:dyDescent="0.2">
      <c r="A12" s="222">
        <v>8</v>
      </c>
      <c r="B12" s="222">
        <v>2101</v>
      </c>
      <c r="C12" s="236" t="s">
        <v>164</v>
      </c>
      <c r="D12" s="225">
        <v>117.25</v>
      </c>
      <c r="E12" s="226">
        <v>11.049484379999999</v>
      </c>
      <c r="F12" s="226">
        <v>0.79257913000000002</v>
      </c>
      <c r="G12" s="256">
        <f>32532490+9177507+109326</f>
        <v>41819323</v>
      </c>
    </row>
    <row r="13" spans="1:8" s="234" customFormat="1" ht="23.25" x14ac:dyDescent="0.2">
      <c r="A13" s="222">
        <v>9</v>
      </c>
      <c r="B13" s="223" t="s">
        <v>165</v>
      </c>
      <c r="C13" s="230" t="s">
        <v>166</v>
      </c>
      <c r="D13" s="225">
        <v>305.89999999999998</v>
      </c>
      <c r="E13" s="226">
        <v>4.4662781300000001</v>
      </c>
      <c r="F13" s="226">
        <v>0</v>
      </c>
      <c r="G13" s="256">
        <f>19339010+7468233+250</f>
        <v>26807493</v>
      </c>
    </row>
    <row r="14" spans="1:8" s="234" customFormat="1" ht="23.25" x14ac:dyDescent="0.2">
      <c r="A14" s="222">
        <v>10</v>
      </c>
      <c r="B14" s="223" t="s">
        <v>145</v>
      </c>
      <c r="C14" s="230" t="s">
        <v>167</v>
      </c>
      <c r="D14" s="225">
        <v>191.524</v>
      </c>
      <c r="E14" s="226">
        <v>4.32766538</v>
      </c>
      <c r="F14" s="226">
        <v>0</v>
      </c>
      <c r="G14" s="256"/>
    </row>
    <row r="15" spans="1:8" s="234" customFormat="1" ht="23.25" x14ac:dyDescent="0.2">
      <c r="A15" s="292" t="s">
        <v>97</v>
      </c>
      <c r="B15" s="293"/>
      <c r="C15" s="294"/>
      <c r="D15" s="237">
        <f>SUM(D5:D14)</f>
        <v>10676.390989999998</v>
      </c>
      <c r="E15" s="238">
        <f>SUM(E5:E14)</f>
        <v>259.08880265000005</v>
      </c>
      <c r="F15" s="238">
        <f>SUM(F5:F14)</f>
        <v>8.0727385500000004</v>
      </c>
      <c r="G15" s="252"/>
    </row>
    <row r="16" spans="1:8" s="234" customFormat="1" ht="24" thickBot="1" x14ac:dyDescent="0.25">
      <c r="A16" s="295" t="s">
        <v>30</v>
      </c>
      <c r="B16" s="296"/>
      <c r="C16" s="297"/>
      <c r="D16" s="240">
        <f>D17-D15</f>
        <v>864.98330000000169</v>
      </c>
      <c r="E16" s="240">
        <f>E17-E15</f>
        <v>12.865311879999922</v>
      </c>
      <c r="F16" s="240">
        <f>F17-F15</f>
        <v>0.71916550999999984</v>
      </c>
      <c r="G16" s="252"/>
    </row>
    <row r="17" spans="1:7" s="234" customFormat="1" ht="24" thickBot="1" x14ac:dyDescent="0.25">
      <c r="A17" s="286" t="s">
        <v>33</v>
      </c>
      <c r="B17" s="287"/>
      <c r="C17" s="288"/>
      <c r="D17" s="242">
        <f>11541374.29/1000</f>
        <v>11541.37429</v>
      </c>
      <c r="E17" s="242">
        <f>271954114.53/1000000</f>
        <v>271.95411452999997</v>
      </c>
      <c r="F17" s="242">
        <f>8791904.06/1000000</f>
        <v>8.7919040600000002</v>
      </c>
      <c r="G17" s="257"/>
    </row>
    <row r="18" spans="1:7" s="234" customFormat="1" ht="28.5" customHeight="1" thickTop="1" x14ac:dyDescent="0.35">
      <c r="A18" s="243" t="s">
        <v>158</v>
      </c>
      <c r="B18" s="232"/>
      <c r="D18" s="258"/>
      <c r="E18" s="259"/>
      <c r="F18" s="239"/>
      <c r="G18" s="239"/>
    </row>
    <row r="19" spans="1:7" s="234" customFormat="1" ht="23.25" customHeight="1" x14ac:dyDescent="0.2">
      <c r="D19" s="247"/>
      <c r="E19" s="247"/>
      <c r="F19" s="239"/>
      <c r="G19" s="239"/>
    </row>
    <row r="20" spans="1:7" s="234" customFormat="1" ht="23.25" customHeight="1" x14ac:dyDescent="0.2">
      <c r="A20" s="234" t="s">
        <v>159</v>
      </c>
      <c r="D20" s="248"/>
      <c r="E20" s="248"/>
      <c r="F20" s="239"/>
      <c r="G20" s="239"/>
    </row>
    <row r="21" spans="1:7" s="234" customFormat="1" ht="14.25" customHeight="1" x14ac:dyDescent="0.2">
      <c r="A21" s="232"/>
      <c r="B21" s="232"/>
      <c r="D21" s="248"/>
      <c r="E21" s="248"/>
      <c r="F21" s="252"/>
      <c r="G21" s="252"/>
    </row>
    <row r="22" spans="1:7" s="234" customFormat="1" ht="14.25" customHeight="1" x14ac:dyDescent="0.2">
      <c r="A22" s="232"/>
      <c r="B22" s="232"/>
      <c r="D22" s="248"/>
      <c r="E22" s="248"/>
      <c r="F22" s="252"/>
      <c r="G22" s="252"/>
    </row>
    <row r="23" spans="1:7" s="234" customFormat="1" ht="14.25" customHeight="1" x14ac:dyDescent="0.2">
      <c r="A23" s="232"/>
      <c r="B23" s="232"/>
      <c r="D23" s="248"/>
      <c r="E23" s="260"/>
      <c r="F23" s="252"/>
      <c r="G23" s="252"/>
    </row>
    <row r="24" spans="1:7" s="234" customFormat="1" ht="18" customHeight="1" x14ac:dyDescent="0.2">
      <c r="A24" s="232"/>
      <c r="B24" s="232"/>
      <c r="F24" s="252"/>
      <c r="G24" s="252"/>
    </row>
    <row r="25" spans="1:7" s="234" customFormat="1" ht="17.25" customHeight="1" x14ac:dyDescent="0.2">
      <c r="A25" s="232"/>
      <c r="B25" s="232"/>
      <c r="F25" s="252"/>
      <c r="G25" s="252"/>
    </row>
    <row r="26" spans="1:7" s="234" customFormat="1" ht="18.75" customHeight="1" x14ac:dyDescent="0.2">
      <c r="A26" s="232"/>
      <c r="B26" s="232"/>
      <c r="F26" s="252"/>
      <c r="G26" s="252"/>
    </row>
    <row r="27" spans="1:7" s="234" customFormat="1" ht="23.25" x14ac:dyDescent="0.2">
      <c r="A27" s="232"/>
      <c r="B27" s="232"/>
      <c r="F27" s="252"/>
      <c r="G27" s="252"/>
    </row>
    <row r="28" spans="1:7" s="234" customFormat="1" ht="23.25" x14ac:dyDescent="0.2">
      <c r="A28" s="232"/>
      <c r="B28" s="232"/>
      <c r="F28" s="252"/>
      <c r="G28" s="252"/>
    </row>
    <row r="29" spans="1:7" s="234" customFormat="1" ht="23.25" x14ac:dyDescent="0.2">
      <c r="A29" s="232"/>
      <c r="B29" s="232"/>
      <c r="F29" s="252"/>
      <c r="G29" s="252"/>
    </row>
    <row r="30" spans="1:7" s="234" customFormat="1" ht="23.25" x14ac:dyDescent="0.2">
      <c r="A30" s="232"/>
      <c r="B30" s="232"/>
      <c r="F30" s="252"/>
      <c r="G30" s="252"/>
    </row>
    <row r="31" spans="1:7" s="234" customFormat="1" ht="23.25" x14ac:dyDescent="0.2">
      <c r="A31" s="232"/>
      <c r="B31" s="232"/>
      <c r="F31" s="252"/>
      <c r="G31" s="252"/>
    </row>
    <row r="32" spans="1:7" s="234" customFormat="1" ht="23.25" x14ac:dyDescent="0.2">
      <c r="A32" s="232"/>
      <c r="B32" s="232"/>
      <c r="F32" s="252"/>
      <c r="G32" s="252"/>
    </row>
    <row r="33" spans="1:7" s="234" customFormat="1" ht="23.25" x14ac:dyDescent="0.2">
      <c r="A33" s="232"/>
      <c r="B33" s="232"/>
      <c r="F33" s="252"/>
      <c r="G33" s="252"/>
    </row>
    <row r="34" spans="1:7" s="234" customFormat="1" ht="23.25" x14ac:dyDescent="0.2">
      <c r="A34" s="232"/>
      <c r="B34" s="232"/>
      <c r="F34" s="252"/>
      <c r="G34" s="252"/>
    </row>
    <row r="35" spans="1:7" s="234" customFormat="1" ht="23.25" x14ac:dyDescent="0.2">
      <c r="A35" s="232"/>
      <c r="B35" s="232"/>
      <c r="F35" s="252"/>
      <c r="G35" s="252"/>
    </row>
    <row r="36" spans="1:7" s="234" customFormat="1" ht="23.25" x14ac:dyDescent="0.2">
      <c r="A36" s="232"/>
      <c r="B36" s="232"/>
      <c r="F36" s="252"/>
      <c r="G36" s="252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ก.ค.62</vt:lpstr>
      <vt:lpstr>ต.ค.-ก.ค.62</vt:lpstr>
      <vt:lpstr>ขาออก กค 62</vt:lpstr>
      <vt:lpstr>ขาเข้าตค61-กค62</vt:lpstr>
      <vt:lpstr>ขาเข้า กค62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Waewta Wongracha</dc:creator>
  <cp:lastModifiedBy>Ratchanee Meesanam</cp:lastModifiedBy>
  <cp:lastPrinted>2019-08-06T05:06:17Z</cp:lastPrinted>
  <dcterms:created xsi:type="dcterms:W3CDTF">2019-06-05T02:35:24Z</dcterms:created>
  <dcterms:modified xsi:type="dcterms:W3CDTF">2019-08-15T08:15:22Z</dcterms:modified>
</cp:coreProperties>
</file>